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Y:\מטה מינהל הספורט\רכש\רכש 2021\הרשות לנהיגה ספורטיבית - דימה\יועץ מכוניות\"/>
    </mc:Choice>
  </mc:AlternateContent>
  <xr:revisionPtr revIDLastSave="0" documentId="13_ncr:1_{A8BD5A14-DDB5-4195-BDF4-CE667F64749E}" xr6:coauthVersionLast="36" xr6:coauthVersionMax="36" xr10:uidLastSave="{00000000-0000-0000-0000-000000000000}"/>
  <bookViews>
    <workbookView xWindow="0" yWindow="0" windowWidth="20490" windowHeight="7575" activeTab="3" xr2:uid="{00000000-000D-0000-FFFF-FFFF00000000}"/>
  </bookViews>
  <sheets>
    <sheet name="תנאי סף" sheetId="1" r:id="rId1"/>
    <sheet name="איכות" sheetId="2" r:id="rId2"/>
    <sheet name="ראיון למציע" sheetId="3" r:id="rId3"/>
    <sheet name="מחיר " sheetId="4" r:id="rId4"/>
  </sheets>
  <definedNames>
    <definedName name="_Ref260411" localSheetId="0">'תנאי סף'!$B$23</definedName>
    <definedName name="_Ref279400663" localSheetId="0">'תנאי סף'!$B$25</definedName>
    <definedName name="_Ref373241086" localSheetId="0">'תנאי סף'!#REF!</definedName>
    <definedName name="_Ref397199965" localSheetId="0">'תנאי סף'!$B$9</definedName>
    <definedName name="_Ref501378765" localSheetId="0">'תנאי סף'!$B$13</definedName>
    <definedName name="תנאי_סף_אישור_4" localSheetId="0">'תנאי סף'!$B$24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 i="4" l="1"/>
  <c r="D6" i="4" s="1"/>
  <c r="C6" i="4" l="1"/>
  <c r="E6" i="4"/>
  <c r="H10" i="3" l="1"/>
  <c r="H11" i="3" s="1"/>
  <c r="M8" i="2" s="1"/>
  <c r="F10" i="3"/>
  <c r="F11" i="3" s="1"/>
  <c r="J8" i="2" s="1"/>
  <c r="H2" i="3"/>
  <c r="F2" i="3"/>
  <c r="D2" i="3"/>
  <c r="D10" i="3"/>
  <c r="K2" i="2" l="1"/>
  <c r="H2" i="2"/>
  <c r="E2" i="2"/>
  <c r="M6" i="2"/>
  <c r="M4" i="2"/>
  <c r="J6" i="2"/>
  <c r="J4" i="2"/>
  <c r="H9" i="2" l="1"/>
  <c r="K9" i="2"/>
  <c r="E8" i="4"/>
  <c r="E4" i="4"/>
  <c r="D8" i="4"/>
  <c r="D4" i="4"/>
  <c r="C4" i="4"/>
  <c r="G4" i="2"/>
  <c r="K11" i="2" l="1"/>
  <c r="E7" i="4"/>
  <c r="E9" i="4" s="1"/>
  <c r="H11" i="2"/>
  <c r="D7" i="4"/>
  <c r="D9" i="4" s="1"/>
  <c r="H10" i="2"/>
  <c r="K10" i="2"/>
  <c r="C8" i="4"/>
  <c r="G6" i="2" l="1"/>
  <c r="D11" i="3" l="1"/>
  <c r="G8" i="2" s="1"/>
  <c r="E9" i="2" s="1"/>
  <c r="C7" i="4" s="1"/>
  <c r="C10" i="3"/>
  <c r="D9" i="2"/>
  <c r="E11" i="2" l="1"/>
  <c r="C9" i="4"/>
  <c r="E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Adi Rechtman</author>
  </authors>
  <commentList>
    <comment ref="B5" authorId="0" shapeId="0" xr:uid="{00000000-0006-0000-0100-000001000000}">
      <text>
        <r>
          <rPr>
            <b/>
            <sz val="9"/>
            <color indexed="81"/>
            <rFont val="Tahoma"/>
            <family val="2"/>
          </rPr>
          <t xml:space="preserve">Adi Rechtman:
לעניין זה, "שנת ניסיון בספורט המוטורי בתחום המכוניות" – ניסיון כנותן שירותים הפועל באופן בהיקף שלא יפחת מ 10 שעות עבודה/ייעוץ חודשיות בכל חודש במהלך שנת הניסיון (כגון: יועץ למוסד בתחום הספורט המוטורי / בעל תפקיד ניהולי במוסד שעיקר עיסוקו בתחום הספורט המוטורי / מדריך ומאמן המאמן תחת מוסד הכשרה מאושר / בוחן טכני / מנהל מקצועי וכיו"ב) בספורט המוטורי בתחום המכוניות. לחלופין, השתתפויות בתחרויות בעונה שלמה בת לפחות 6 סבבים. עפ"י המפורט בסעיף ‎6.5 במכרז זה </t>
        </r>
      </text>
    </comment>
  </commentList>
</comments>
</file>

<file path=xl/sharedStrings.xml><?xml version="1.0" encoding="utf-8"?>
<sst xmlns="http://schemas.openxmlformats.org/spreadsheetml/2006/main" count="116" uniqueCount="99">
  <si>
    <t>מס' סעיף:</t>
  </si>
  <si>
    <t>שם המציע:</t>
  </si>
  <si>
    <t>ח.פ.</t>
  </si>
  <si>
    <t>איש הקשר:</t>
  </si>
  <si>
    <t>טלפון:</t>
  </si>
  <si>
    <t>כתובת דוא"ל:</t>
  </si>
  <si>
    <t>תנאי סף מנהליים</t>
  </si>
  <si>
    <t>תנאי סף מקצועיים</t>
  </si>
  <si>
    <t>5.1</t>
  </si>
  <si>
    <t>5.1.1</t>
  </si>
  <si>
    <t>5.1.2</t>
  </si>
  <si>
    <t>5.1.3</t>
  </si>
  <si>
    <t>המציע הינו גוף משפטי מאוגד הרשום ברשם רשמי בישראל, או עוסק מורשה.</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</si>
  <si>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</si>
  <si>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</si>
  <si>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</si>
  <si>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</si>
  <si>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מסמכים נדרשים</t>
  </si>
  <si>
    <r>
      <t>חוברת הצעה מלאה וחתומה כנדרש בסעיף ‎</t>
    </r>
    <r>
      <rPr>
        <sz val="11"/>
        <color theme="1"/>
        <rFont val="Calibri"/>
        <family val="2"/>
      </rPr>
      <t>7</t>
    </r>
    <r>
      <rPr>
        <sz val="12"/>
        <color theme="1"/>
        <rFont val="David"/>
        <family val="2"/>
      </rPr>
      <t xml:space="preserve"> להלן.</t>
    </r>
  </si>
  <si>
    <t>קריטריון:</t>
  </si>
  <si>
    <t>מס"ד:</t>
  </si>
  <si>
    <t>משקל בציון האיכות</t>
  </si>
  <si>
    <t>נימוק / ציון גלם</t>
  </si>
  <si>
    <t>ציון כולל לפרמטר</t>
  </si>
  <si>
    <t>סה"כ ציון איכות</t>
  </si>
  <si>
    <t>9.6.1</t>
  </si>
  <si>
    <t>9.6.2</t>
  </si>
  <si>
    <t>9.6.3</t>
  </si>
  <si>
    <t>9.6.4</t>
  </si>
  <si>
    <t>9.6.5</t>
  </si>
  <si>
    <t>ראיון:</t>
  </si>
  <si>
    <t>מראיינים מטעם המשרד:</t>
  </si>
  <si>
    <t>משקל</t>
  </si>
  <si>
    <t xml:space="preserve">ציון </t>
  </si>
  <si>
    <t>נימוק</t>
  </si>
  <si>
    <t>פרמטרים (ציון מ 1-10)</t>
  </si>
  <si>
    <t>ראיון עם נציגי המציע והיועץ המוצע</t>
  </si>
  <si>
    <t>היועץ המוצע:</t>
  </si>
  <si>
    <t>ציון כולל בראיון</t>
  </si>
  <si>
    <t>ניקוד הראיון במסגרת המכרז</t>
  </si>
  <si>
    <t>ראה לשונית "ראיון למציע"</t>
  </si>
  <si>
    <t>מעבר סף איכות</t>
  </si>
  <si>
    <t>מעבר סף איכות מינמאלי</t>
  </si>
  <si>
    <t>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</si>
  <si>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</si>
  <si>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תצהיר בדבר היעדר הרשעות לפי חוק עובדים זרים וחוק שכר מינימום חתום ע"י עו"ד (נספח ב'3).</t>
  </si>
  <si>
    <t>הצעת מחיר מלאה וחתומה – במעטפה נפרדת (נספח ב'5).</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</si>
  <si>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</si>
  <si>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‎17 לפרק זה.</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</si>
  <si>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</si>
  <si>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פירוט</t>
  </si>
  <si>
    <t>בחינת המחיר</t>
  </si>
  <si>
    <t>מס' מציע:</t>
  </si>
  <si>
    <t>אחוז הנחה מוצע</t>
  </si>
  <si>
    <t>ציון מחיר</t>
  </si>
  <si>
    <t>ציון איכות</t>
  </si>
  <si>
    <t>סה"כ ציון</t>
  </si>
  <si>
    <t>מציע מס' 1</t>
  </si>
  <si>
    <t xml:space="preserve">מציע מס' 2 </t>
  </si>
  <si>
    <t>מציע מס' 3</t>
  </si>
  <si>
    <r>
      <t xml:space="preserve">המציע עומד בדרישות תקנה 6(א)3 לתקנות חובת המכרזים, התשנ"ג - 1993 ובכלל זה מחזיק בכל האישורים הנדרשים לפי </t>
    </r>
    <r>
      <rPr>
        <u/>
        <sz val="12"/>
        <color theme="1"/>
        <rFont val="David"/>
        <charset val="177"/>
      </rPr>
      <t>חוק עסקאות גופים ציבוריים, התשל"ו- 1976,</t>
    </r>
    <r>
      <rPr>
        <sz val="12"/>
        <color theme="1"/>
        <rFont val="David"/>
        <family val="2"/>
        <charset val="177"/>
      </rPr>
      <t xml:space="preserve"> כשהם תקפים.</t>
    </r>
  </si>
  <si>
    <t>אזרח או תושב מדינת ישראל</t>
  </si>
  <si>
    <t>5.2.3</t>
  </si>
  <si>
    <t>5.2.4</t>
  </si>
  <si>
    <t>5.2.5</t>
  </si>
  <si>
    <t>בעל תואר אקדמי ראשון מוכר ע"י המל"ג, בכל תחום.</t>
  </si>
  <si>
    <t>בעל רישיון נהיגה ספורטיבית בתוקף.</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</si>
  <si>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‎5.1.1 לעיל. </t>
  </si>
  <si>
    <t>6.4.1</t>
  </si>
  <si>
    <t>6.4.2</t>
  </si>
  <si>
    <t>6.4.3</t>
  </si>
  <si>
    <t>תצהיר המאומת על ידי עורך דין בדבר העדר הרשעות בעברות לפי חוק עובדים זרים, תשנ"א-1991 ולפי חוק שכר מינימום, תשמ"ז-1987 בנוסח המצ"ב כנספח ב'3.</t>
  </si>
  <si>
    <r>
      <rPr>
        <sz val="12"/>
        <color theme="1"/>
        <rFont val="Arial"/>
        <family val="2"/>
      </rPr>
      <t>תצהיר המאומת על ידי עורך דין בדבר העסקת עובדים עם מוגבלות בהתאם לחוק</t>
    </r>
    <r>
      <rPr>
        <sz val="11"/>
        <color theme="1"/>
        <rFont val="Arial"/>
        <family val="2"/>
      </rPr>
      <t xml:space="preserve"> </t>
    </r>
    <r>
      <rPr>
        <sz val="12"/>
        <color theme="1"/>
        <rFont val="Arial"/>
        <family val="2"/>
      </rPr>
      <t>עסקאות</t>
    </r>
    <r>
      <rPr>
        <sz val="11"/>
        <color theme="1"/>
        <rFont val="Arial"/>
        <family val="2"/>
      </rPr>
      <t xml:space="preserve"> </t>
    </r>
    <r>
      <rPr>
        <sz val="12"/>
        <color theme="1"/>
        <rFont val="Arial"/>
        <family val="2"/>
      </rPr>
      <t>גופים</t>
    </r>
    <r>
      <rPr>
        <sz val="11"/>
        <color theme="1"/>
        <rFont val="Arial"/>
        <family val="2"/>
      </rPr>
      <t xml:space="preserve"> </t>
    </r>
    <r>
      <rPr>
        <sz val="12"/>
        <color theme="1"/>
        <rFont val="Arial"/>
        <family val="2"/>
      </rPr>
      <t>ציבוריים</t>
    </r>
    <r>
      <rPr>
        <sz val="11"/>
        <color theme="1"/>
        <rFont val="Arial"/>
        <family val="2"/>
      </rPr>
      <t xml:space="preserve"> </t>
    </r>
    <r>
      <rPr>
        <sz val="12"/>
        <color theme="1"/>
        <rFont val="Arial"/>
        <family val="2"/>
      </rPr>
      <t>(תיקון</t>
    </r>
    <r>
      <rPr>
        <sz val="11"/>
        <color theme="1"/>
        <rFont val="Arial"/>
        <family val="2"/>
      </rPr>
      <t xml:space="preserve"> </t>
    </r>
    <r>
      <rPr>
        <sz val="12"/>
        <color theme="1"/>
        <rFont val="Arial"/>
        <family val="2"/>
      </rPr>
      <t>מספר</t>
    </r>
    <r>
      <rPr>
        <sz val="11"/>
        <color theme="1"/>
        <rFont val="Arial"/>
        <family val="2"/>
      </rPr>
      <t xml:space="preserve"> 10 </t>
    </r>
    <r>
      <rPr>
        <sz val="12"/>
        <color theme="1"/>
        <rFont val="Arial"/>
        <family val="2"/>
      </rPr>
      <t>והוראת</t>
    </r>
    <r>
      <rPr>
        <sz val="11"/>
        <color theme="1"/>
        <rFont val="Arial"/>
        <family val="2"/>
      </rPr>
      <t xml:space="preserve"> </t>
    </r>
    <r>
      <rPr>
        <sz val="12"/>
        <color theme="1"/>
        <rFont val="Arial"/>
        <family val="2"/>
      </rPr>
      <t>שעה)</t>
    </r>
    <r>
      <rPr>
        <sz val="11"/>
        <color theme="1"/>
        <rFont val="Arial"/>
        <family val="2"/>
      </rPr>
      <t xml:space="preserve"> </t>
    </r>
    <r>
      <rPr>
        <sz val="12"/>
        <color theme="1"/>
        <rFont val="Arial"/>
        <family val="2"/>
      </rPr>
      <t>התשע</t>
    </r>
    <r>
      <rPr>
        <sz val="11"/>
        <color theme="1"/>
        <rFont val="Arial"/>
        <family val="2"/>
      </rPr>
      <t>"</t>
    </r>
    <r>
      <rPr>
        <sz val="12"/>
        <color theme="1"/>
        <rFont val="Arial"/>
        <family val="2"/>
      </rPr>
      <t xml:space="preserve">ו </t>
    </r>
    <r>
      <rPr>
        <sz val="11"/>
        <color theme="1"/>
        <rFont val="Arial"/>
        <family val="2"/>
      </rPr>
      <t>2016</t>
    </r>
    <r>
      <rPr>
        <sz val="12"/>
        <color theme="1"/>
        <rFont val="Arial"/>
        <family val="2"/>
      </rPr>
      <t xml:space="preserve"> ולחוק שוויון זכויות לאנשים עם מוגבלות, התשנ"ח 1998 בנוסח המצורף כנספח ב'4 למכרז.</t>
    </r>
  </si>
  <si>
    <t>אישור עדכני ותקף על ניהול ספרים, ניכוי מס במקור ורישום במע"מ, כנדרש לפי חוק עסקאות גופים ציבוריים, היינו אישור פקיד מורשה, רואה חשבון או יועץ מס, המעיד שהמציע מנהל פנקסי חשבונות על פי פקודת מס הכנסה [נוסח חדש] וחוק מס ערך מוסף, תשל"ו-1975 או שהוא פטור מניהולם, ומדווח לפקיד שומה על הכנסותיו וכן מדווח למנהל מס ערך מוסף על עסקאות שמוטל עליהן מס לפי חוק מס ערך מוסף, מציע אשר הינו איחוד עוסקים יצרף כראיה לעמידתו בתנאי הסף אישור כי הינו נכלל תחת איחוד העוסקים, כולל אסמכתא למספר הע.מ. / ח.פ. של המציע הכלולה באיחוד העוסקים.</t>
  </si>
  <si>
    <r>
      <rPr>
        <sz val="12"/>
        <color theme="1"/>
        <rFont val="Arial"/>
        <family val="2"/>
      </rPr>
      <t xml:space="preserve">לצורך הוכחת עמידתו בתנאים המפורטים בסעיף </t>
    </r>
    <r>
      <rPr>
        <sz val="12"/>
        <color theme="1"/>
        <rFont val="MS Gothic"/>
        <family val="3"/>
      </rPr>
      <t>‎</t>
    </r>
    <r>
      <rPr>
        <sz val="11"/>
        <color theme="1"/>
        <rFont val="Arial"/>
        <family val="2"/>
      </rPr>
      <t>5.2</t>
    </r>
    <r>
      <rPr>
        <sz val="12"/>
        <color theme="1"/>
        <rFont val="Arial"/>
        <family val="2"/>
      </rPr>
      <t xml:space="preserve"> לעיל, המציע יספק פרטים אודות היועץ המיועד מטעמו לאספקת השירותים נשואי מכרז זה, אשר יהיה זמין לאספקת השירותים במידה ויזכה. המציע יגיש קורות חיים עדכניים של היועץ ותעודות המעידות על השכלתו, חוזים ו/או  הסכמים ו/או אישורי העסקה להוכחת ניסיון בייעוץ, חוזים ו/או  הסכמים ו/או אישורי העסקה / הכשרות / השתתפותיות בתחרויות (לעניין זה השתתפות במירוץ בודד לא ייחשב כשנת ניסיון אלא הוכחת השתתפות בעונה שלמה בת לפחות 6 סבבים) לצורך הוכחת ניסיון בספורט מוטורי. בנוסף ימלא המציע את פרטי היועץ בהתאם לנדרש בנספח ב'2.</t>
    </r>
  </si>
  <si>
    <t xml:space="preserve">פרופיל היועץ המוצע – תיאור כללי אודות היועץ וניסיונו, בקיאותו בתחום הספורט המוטורי וחזונו למתן שירותי הייעוץ. </t>
  </si>
  <si>
    <t>התרשמות מידיעת השפה האנגלית ברמה של קריאת טקסטים בתחום הטכני. תיתכן בחינת היכולות במסגרת הראיון (15%).</t>
  </si>
  <si>
    <t>התרשמות נציגי המשרד מהבנת היועץ המוצע ביחס לנהיגה הספורטיבית בארץ, ללימודים ובחינות בתחום הספורט המוטורי, למכונאות רכב ולתקנות הנדרשות לתיקון ביחס לספורט מוטורי, ביחס לספורט מוטורי בכלל ובפרט במסגרת תחום המכוניות (35%).</t>
  </si>
  <si>
    <t>התרשמות נציגי המשרד מהבנת היועץ המוצע ביחס לתחרויות בארץ ובעולם, לכללים הנהוגים בתחרויות בינלאומיות, הפעולות שיהיה על המשרד לנקוט כדי לעודד השתתפות ישראלית בתחרויות בינלאומיות, והתרשמות מידע טכני בסיסי של היועץ בכלים תחרותיים, כל זאת ביחס לספורט מוטורי בתחום המכוניות (30%).</t>
  </si>
  <si>
    <t>התרשמות כללית – יחסי אנוש, תקשורת ורהיטות, בקיאות מקצועית, שירותיות, זמינות ויכולת עבודה בלחץ (20%).</t>
  </si>
  <si>
    <t>מס' מציע</t>
  </si>
  <si>
    <t>מס' המציע</t>
  </si>
  <si>
    <t>אחוז הנחה מקסימלי:</t>
  </si>
  <si>
    <t>בעל ניסיון של ארבע שנים לפחות, בשבע השנים האחרונות, במתן שירותי ייעוץ מקצועי הכוללים כרכיבים מרכזיים ליווי וסיוע בכתיבת נהלים או דוחות בסוגיות מקצועיות.</t>
  </si>
  <si>
    <r>
      <rPr>
        <b/>
        <sz val="12"/>
        <rFont val="David"/>
        <charset val="177"/>
      </rPr>
      <t>הסמכת היועץ המוצע כבוחן טכני מוסמך</t>
    </r>
    <r>
      <rPr>
        <sz val="12"/>
        <rFont val="David"/>
        <family val="2"/>
      </rPr>
      <t xml:space="preserve">
עבור יועץ מוצע שהינו בעל תעודת בוחן מוסמך בתוקף מטעם הרשות לנהיגה ספורטיבית יינתנו 6 נקודות.
</t>
    </r>
  </si>
  <si>
    <r>
      <rPr>
        <b/>
        <sz val="12"/>
        <rFont val="David"/>
        <charset val="177"/>
      </rPr>
      <t>ניסיון היועץ המוצע בתחום המכוניות</t>
    </r>
    <r>
      <rPr>
        <sz val="12"/>
        <rFont val="David"/>
        <family val="2"/>
      </rPr>
      <t xml:space="preserve">
9.6.2.1. ייבחן ניסיון היועץ המוצע בספורט מוטורי </t>
    </r>
    <r>
      <rPr>
        <u/>
        <sz val="12"/>
        <rFont val="David"/>
        <charset val="177"/>
      </rPr>
      <t>בתחום המכוניות.</t>
    </r>
    <r>
      <rPr>
        <sz val="12"/>
        <rFont val="David"/>
        <family val="2"/>
      </rPr>
      <t xml:space="preserve">
9.6.2.2. עבור כל שנה שבה עסק היועץ בספורט מוטורי בתחום המכוניות יינתנו 4 נקודות, עד למקסימום של 26 נקודות.
</t>
    </r>
  </si>
  <si>
    <r>
      <t xml:space="preserve">ניסיון היועץ במתן שירותי ייעוץ (26%)
</t>
    </r>
    <r>
      <rPr>
        <sz val="12"/>
        <rFont val="David"/>
        <charset val="177"/>
      </rPr>
      <t>9.6.3.1. ייבחן ניסיונו של היועץ המוצע בשבע השנים האחרונות בייעוץ.
9.6.3.2. הניקוד יינתן באופן הבא:
• עבור כל לקוח שלו ניתנו שירותי ייעוץ בענף הרכב כאמור יינתנו 3 נקודות. מובהר כי בגין תת-סעיף זה יינתן ניקוד עבור 3 לקוחות לכל היותר.
• עבור לקוח שהינו גוף ציבורי (כהגדרתו בסעיף ‎2.8)  שלו ניתנו שירותי ייעוץ  בכל תחום יינתנו 5 נקודות. מובהר כי בגין תת-סעיף זה יינתן ניקוד עבור לקוח אחד לכל היותר.
• עבור לקוח שלו ניתנו שירותי ייעוץ כאמור בתחום הספורט המוטורי בתחום המכוניות יינתנו 7 נק'.
• עבור לקוח שהינו גוף ציבורי (כהגדרתו בסעיף ‎2.8) שעבורו ניתנו שירותי ייעוץ כאמור בתחום הספורט המוטורי בתחום המכוניות יינתנו 10 נקודות.  
הניקוד המקסימלי בסעיף זה - 26 נקודות.
לעניין זה "לקוח" - לקוח שקיבל שירותים מהיועץ המוצע בהיקף של 100 שעות לפחות במהלך 12 חודשים רצופים. להוכחת ניסיונו על המציע לצרף אסמכתאות (הסכמים / חשבוניות / תלושי שכר).</t>
    </r>
    <r>
      <rPr>
        <b/>
        <sz val="12"/>
        <rFont val="David"/>
        <charset val="177"/>
      </rPr>
      <t xml:space="preserve">
</t>
    </r>
  </si>
  <si>
    <r>
      <rPr>
        <b/>
        <sz val="12"/>
        <rFont val="David"/>
        <charset val="177"/>
      </rPr>
      <t>השתתפות היועץ בתחרויות (7%)</t>
    </r>
    <r>
      <rPr>
        <sz val="12"/>
        <rFont val="David"/>
        <charset val="177"/>
      </rPr>
      <t xml:space="preserve">
תיבחן השתתפות היועץ למשך עונה מלאה (לכל הפחות שישה סבבים, למעט ביחס לאליפות עולם) כנהג / נהג משנה / נווט בתחרויות בספורט מוטורי בתחום המכוניות בעשר השנים האחרונות.
הניקוד יינתן באופן הבא:
• עבור השתתפות בתחרויות מקומיות בספורט מוטורי בתחום המכוניות בה השתתף היועץ המוצע, יינתנו 2 נקודות עבור כל עונה.
• עבור השתתפות בתחרויות בינלאומיות בספורט מוטורי בתחום המכוניות בה השתתף היועץ המוצע, יינתנו 4 נקודות עבור כל עונה.
• עבור השתתפות בתחרויות שאורגנו על ידי ה- Federation Internationale de l'Automobile, יינתנו 5 נקודות עבור כל עונה.
• עבור השתתפות באליפות עולם, יינתנו 7 נקודות עבור כל עונה.
הניקוד המקסימלי בסעיף זה – 7 נקודות.
הוכחת ההשתתפות בתחרויות תהיה עפ"י סעיף ‎6.5.5 במכרז זה.
</t>
    </r>
  </si>
  <si>
    <t>6.5.1</t>
  </si>
  <si>
    <t>6.5.2</t>
  </si>
  <si>
    <t>6.5.3</t>
  </si>
  <si>
    <t>6.5.4</t>
  </si>
  <si>
    <t>6.5.5</t>
  </si>
  <si>
    <t>לעניין מדריך ומאמן המאמן תחת מוסד הכשרה מאושר יש להציג אסמכתאות לביצוע 4 הדרכות ו/או אימונים בחודש כדי לקבל הכרה בחודש ניסיון, קרי 12 חודשים בהם הציג 4 הדרכות ו/או אימונים בחודש תהווה שנת ניסיון אחת.</t>
  </si>
  <si>
    <t>לעניין בוחן טכני יש להציג אסמכתאות לביצוע 4 בחינות טכניות בחודש כדי לקבל הכרה בחודש ניסיון, קרי 12 חודשים בהם הציג 4 בחינות בחודש תהווה שנת ניסיון אחת.</t>
  </si>
  <si>
    <t>לעניין מנהל מקצועי יש להציג אסמכתאות לביצוע 4 הדרכות ו/או אימונים ו/או בחינות טכניות בחודש כדי לקבל הכרה בחודש ניסיון, קרי 12 חודשים בהם הציג 4 הדרכות ו/או אימונים ו/או בחינות טכניות בחודש תהווה שנת ניסיון אחת.</t>
  </si>
  <si>
    <r>
      <t>לעניין בעל תפקיד באירוע נהיגה ספורטיבית שהינו שופט או מאשר מסלולים שהוסמך ע"י התאחדות מוכרת בתחום הספורט המוטורי. יש להציג אסמכתאות להשתתפות כבעל תפקיד ב-8</t>
    </r>
    <r>
      <rPr>
        <sz val="8"/>
        <color theme="1"/>
        <rFont val="Arial"/>
        <family val="2"/>
      </rPr>
      <t> </t>
    </r>
    <r>
      <rPr>
        <sz val="12"/>
        <color theme="1"/>
        <rFont val="Arial"/>
        <family val="2"/>
      </rPr>
      <t xml:space="preserve"> אירועי נהיגה ספורטיבית (כהגדרתם בחוק הנהיגה הספורטיבית) לפחות בשנה בכדי לקבל הכרה שנת ניסיון.</t>
    </r>
  </si>
  <si>
    <t>לעניין השתתפות בתחרויות להוכחת ההשתתפות יש להציג אסמכתאות מהתאחדות מוכרת בארץ או בחו"ל על השתתפות בעונה מלאה או אליפות מלאה, לעניין זה מירוץ בודד למעט אליפות עולם לא ייחשב כשנת ניסיון. לעניין זה עונת אליפות הינה עונה קלנדרית כפי שמפרסמות התאחדויות הספורט המוטורי בישראל והפדרציות הבינלאומיות.</t>
  </si>
  <si>
    <t>בעל ניסיון של ארבע שנים לפחות, בשבע השנים האחרונות, בתחום הספורט המוטורי. לעניין זה, "שנת ניסיון בתחום הספורט המוטורי" – ניסיון כנותן שירותים הפועל בהיקף שלא יפחת מ-10 שעות ייעוץ חודשיות במהלך תקופה של 12 חודשים רציפים בתחום הספורט המוטורי  (כגון: יועץ למוסד בתחום הספורט המוטורי / בעל תפקיד ניהולי במוסד שעיקר עיסוקו בתחום הספורט המוטורי / מדריך ומאמן המאמן תחת מוסד הכשרה מאושר / בוחן טכני / מנהל מקצועי וכיו"ב) . 
לחלופין, 
השתתפויות בתחרויות בעונה שלמה בת לפחות 6 סבבים. עפ"י המפורט בסעיף 6.5 במכרז זה.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</si>
</sst>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color theme="1"/>
      <name val="David"/>
      <family val="2"/>
      <charset val="177"/>
    </font>
    <font>
      <u/>
      <sz val="11"/>
      <color theme="10"/>
      <name val="Arial"/>
      <family val="2"/>
      <charset val="177"/>
      <scheme val="minor"/>
    </font>
    <font>
      <b/>
      <sz val="12"/>
      <color theme="1"/>
      <name val="Times New Roman"/>
      <family val="1"/>
      <scheme val="major"/>
    </font>
    <font>
      <sz val="12"/>
      <color theme="1"/>
      <name val="David"/>
      <family val="2"/>
      <charset val="177"/>
    </font>
    <font>
      <sz val="12"/>
      <name val="Arial"/>
      <family val="2"/>
      <scheme val="minor"/>
    </font>
    <font>
      <sz val="12"/>
      <color theme="1"/>
      <name val="David"/>
      <family val="2"/>
    </font>
    <font>
      <sz val="11"/>
      <color theme="1"/>
      <name val="Calibri"/>
      <family val="2"/>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8"/>
      <color theme="1"/>
      <name val="David"/>
      <family val="2"/>
      <charset val="177"/>
    </font>
    <font>
      <b/>
      <sz val="18"/>
      <color rgb="FF000000"/>
      <name val="David"/>
      <family val="2"/>
    </font>
    <font>
      <b/>
      <sz val="12"/>
      <color rgb="FF000000"/>
      <name val="David"/>
      <family val="2"/>
    </font>
    <font>
      <sz val="12"/>
      <color rgb="FF000000"/>
      <name val="David"/>
      <family val="2"/>
    </font>
    <font>
      <b/>
      <sz val="11"/>
      <color theme="1"/>
      <name val="Arial"/>
      <family val="2"/>
      <scheme val="minor"/>
    </font>
    <font>
      <b/>
      <sz val="12"/>
      <color rgb="FFFFFFFF"/>
      <name val="David"/>
      <family val="2"/>
    </font>
    <font>
      <u/>
      <sz val="12"/>
      <color theme="1"/>
      <name val="David"/>
      <charset val="177"/>
    </font>
    <font>
      <sz val="11"/>
      <color theme="1"/>
      <name val="Arial"/>
      <family val="2"/>
    </font>
    <font>
      <sz val="12"/>
      <color theme="1"/>
      <name val="Arial"/>
      <family val="2"/>
    </font>
    <font>
      <sz val="12"/>
      <color theme="1"/>
      <name val="MS Gothic"/>
      <family val="3"/>
    </font>
    <font>
      <b/>
      <sz val="12"/>
      <color theme="1"/>
      <name val="Arial"/>
      <family val="2"/>
    </font>
    <font>
      <b/>
      <sz val="12"/>
      <name val="David"/>
      <charset val="177"/>
    </font>
    <font>
      <sz val="12"/>
      <name val="David"/>
      <charset val="177"/>
    </font>
    <font>
      <u/>
      <sz val="12"/>
      <name val="David"/>
      <charset val="177"/>
    </font>
    <font>
      <b/>
      <sz val="9"/>
      <color indexed="81"/>
      <name val="Tahoma"/>
      <family val="2"/>
    </font>
    <font>
      <sz val="8"/>
      <color theme="1"/>
      <name val="Arial"/>
      <family val="2"/>
    </font>
  </fonts>
  <fills count="31">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rgb="FFC6E0B4"/>
        <bgColor rgb="FF000000"/>
      </patternFill>
    </fill>
    <fill>
      <patternFill patternType="solid">
        <fgColor rgb="FFB4C6E7"/>
        <bgColor rgb="FF000000"/>
      </patternFill>
    </fill>
    <fill>
      <patternFill patternType="solid">
        <fgColor rgb="FFBDD7EE"/>
        <bgColor rgb="FF000000"/>
      </patternFill>
    </fill>
    <fill>
      <patternFill patternType="solid">
        <fgColor rgb="FFF2F2F2"/>
        <bgColor rgb="FF000000"/>
      </patternFill>
    </fill>
    <fill>
      <patternFill patternType="solid">
        <fgColor rgb="FFDBDBDB"/>
        <bgColor rgb="FF000000"/>
      </patternFill>
    </fill>
    <fill>
      <patternFill patternType="solid">
        <fgColor rgb="FF404040"/>
        <bgColor rgb="FF000000"/>
      </patternFill>
    </fill>
    <fill>
      <patternFill patternType="solid">
        <fgColor theme="5" tint="0.59999389629810485"/>
        <bgColor indexed="64"/>
      </patternFill>
    </fill>
  </fills>
  <borders count="55">
    <border>
      <left/>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60">
    <xf numFmtId="0" fontId="0" fillId="0" borderId="0" xfId="0"/>
    <xf numFmtId="0" fontId="3" fillId="2" borderId="3" xfId="0" applyFont="1" applyFill="1" applyBorder="1" applyAlignment="1" applyProtection="1">
      <alignment horizontal="center" vertical="center" readingOrder="2"/>
      <protection hidden="1"/>
    </xf>
    <xf numFmtId="0" fontId="3" fillId="2" borderId="6"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4" fillId="2" borderId="11" xfId="2" applyFill="1" applyBorder="1" applyAlignment="1" applyProtection="1">
      <alignment horizontal="center" vertical="center" wrapText="1"/>
      <protection locked="0"/>
    </xf>
    <xf numFmtId="0" fontId="7" fillId="2" borderId="17" xfId="0" applyFont="1" applyFill="1" applyBorder="1" applyAlignment="1">
      <alignment horizontal="center" vertical="center" wrapText="1"/>
    </xf>
    <xf numFmtId="0" fontId="3" fillId="7" borderId="19" xfId="0" applyNumberFormat="1" applyFont="1" applyFill="1" applyBorder="1" applyAlignment="1" applyProtection="1">
      <alignment horizontal="center" vertical="center" readingOrder="2"/>
      <protection hidden="1"/>
    </xf>
    <xf numFmtId="0" fontId="6" fillId="7" borderId="20" xfId="0" applyFont="1" applyFill="1" applyBorder="1" applyAlignment="1" applyProtection="1">
      <alignment horizontal="right" vertical="center" wrapText="1" readingOrder="2"/>
      <protection hidden="1"/>
    </xf>
    <xf numFmtId="0" fontId="3" fillId="7" borderId="19" xfId="0" quotePrefix="1" applyNumberFormat="1" applyFont="1" applyFill="1" applyBorder="1" applyAlignment="1" applyProtection="1">
      <alignment horizontal="center" vertical="center" readingOrder="2"/>
      <protection hidden="1"/>
    </xf>
    <xf numFmtId="0" fontId="10" fillId="9" borderId="3" xfId="0" applyFont="1" applyFill="1" applyBorder="1" applyAlignment="1" applyProtection="1">
      <alignment horizontal="center" vertical="center" wrapText="1" readingOrder="2"/>
      <protection hidden="1"/>
    </xf>
    <xf numFmtId="0" fontId="10" fillId="9" borderId="11" xfId="0" applyFont="1" applyFill="1" applyBorder="1" applyAlignment="1" applyProtection="1">
      <alignment horizontal="center" vertical="center" wrapText="1" readingOrder="2"/>
      <protection hidden="1"/>
    </xf>
    <xf numFmtId="0" fontId="10" fillId="8" borderId="12" xfId="0" applyFont="1" applyFill="1" applyBorder="1" applyAlignment="1" applyProtection="1">
      <alignment horizontal="center" vertical="center" wrapText="1" readingOrder="2"/>
      <protection hidden="1"/>
    </xf>
    <xf numFmtId="9" fontId="10" fillId="7" borderId="31" xfId="1" applyFont="1" applyFill="1" applyBorder="1" applyAlignment="1" applyProtection="1">
      <alignment horizontal="center" vertical="center" wrapText="1" readingOrder="2"/>
      <protection hidden="1"/>
    </xf>
    <xf numFmtId="1" fontId="13" fillId="2" borderId="17" xfId="0" applyNumberFormat="1" applyFont="1" applyFill="1" applyBorder="1" applyAlignment="1" applyProtection="1">
      <alignment horizontal="center" vertical="center" wrapText="1" readingOrder="2"/>
      <protection hidden="1"/>
    </xf>
    <xf numFmtId="164" fontId="10" fillId="2" borderId="32" xfId="0" applyNumberFormat="1" applyFont="1" applyFill="1" applyBorder="1" applyAlignment="1" applyProtection="1">
      <alignment horizontal="center" vertical="center" wrapText="1" readingOrder="2"/>
      <protection hidden="1"/>
    </xf>
    <xf numFmtId="9" fontId="10" fillId="7" borderId="34" xfId="1" applyFont="1" applyFill="1" applyBorder="1" applyAlignment="1" applyProtection="1">
      <alignment horizontal="center" vertical="center" wrapText="1" readingOrder="2"/>
      <protection hidden="1"/>
    </xf>
    <xf numFmtId="164" fontId="10" fillId="2" borderId="33" xfId="0" applyNumberFormat="1" applyFont="1" applyFill="1" applyBorder="1" applyAlignment="1" applyProtection="1">
      <alignment horizontal="center" vertical="center" wrapText="1" readingOrder="2"/>
      <protection hidden="1"/>
    </xf>
    <xf numFmtId="9" fontId="10" fillId="7" borderId="35" xfId="1" applyFont="1" applyFill="1" applyBorder="1" applyAlignment="1" applyProtection="1">
      <alignment horizontal="center" vertical="center" wrapText="1" readingOrder="2"/>
      <protection hidden="1"/>
    </xf>
    <xf numFmtId="9" fontId="14" fillId="14" borderId="14" xfId="1" applyFont="1" applyFill="1" applyBorder="1" applyAlignment="1" applyProtection="1">
      <alignment horizontal="center" vertical="center" wrapText="1" readingOrder="2"/>
      <protection hidden="1"/>
    </xf>
    <xf numFmtId="0" fontId="11" fillId="12" borderId="12" xfId="0" applyFont="1" applyFill="1" applyBorder="1" applyAlignment="1" applyProtection="1">
      <alignment horizontal="center" vertical="center" wrapText="1" readingOrder="2"/>
      <protection hidden="1"/>
    </xf>
    <xf numFmtId="1" fontId="2" fillId="12" borderId="14" xfId="1" applyNumberFormat="1" applyFont="1" applyFill="1" applyBorder="1" applyAlignment="1">
      <alignment horizontal="center" vertical="center"/>
    </xf>
    <xf numFmtId="1" fontId="13" fillId="2" borderId="15" xfId="0" applyNumberFormat="1" applyFont="1" applyFill="1" applyBorder="1" applyAlignment="1" applyProtection="1">
      <alignment horizontal="center" vertical="center" wrapText="1" readingOrder="2"/>
      <protection hidden="1"/>
    </xf>
    <xf numFmtId="0" fontId="10" fillId="8" borderId="14" xfId="0" applyFont="1" applyFill="1" applyBorder="1" applyAlignment="1" applyProtection="1">
      <alignment horizontal="center" vertical="center" wrapText="1" readingOrder="2"/>
      <protection hidden="1"/>
    </xf>
    <xf numFmtId="0" fontId="10" fillId="8" borderId="38" xfId="0" applyFont="1" applyFill="1" applyBorder="1" applyAlignment="1" applyProtection="1">
      <alignment horizontal="center" vertical="center" wrapText="1" readingOrder="2"/>
      <protection hidden="1"/>
    </xf>
    <xf numFmtId="0" fontId="10" fillId="10" borderId="3" xfId="0" applyFont="1" applyFill="1" applyBorder="1" applyAlignment="1" applyProtection="1">
      <alignment horizontal="center" vertical="center" wrapText="1" readingOrder="2"/>
      <protection hidden="1"/>
    </xf>
    <xf numFmtId="0" fontId="10" fillId="10" borderId="14" xfId="0" applyFont="1" applyFill="1" applyBorder="1" applyAlignment="1" applyProtection="1">
      <alignment horizontal="center" vertical="center" wrapText="1" readingOrder="2"/>
      <protection hidden="1"/>
    </xf>
    <xf numFmtId="0" fontId="16" fillId="16" borderId="23" xfId="0" applyFont="1" applyFill="1" applyBorder="1" applyAlignment="1">
      <alignment horizontal="center" vertical="center" wrapText="1"/>
    </xf>
    <xf numFmtId="0" fontId="16" fillId="16" borderId="0" xfId="0" applyFont="1" applyFill="1" applyBorder="1" applyAlignment="1" applyProtection="1">
      <alignment horizontal="center" vertical="center" wrapText="1"/>
      <protection hidden="1"/>
    </xf>
    <xf numFmtId="0" fontId="16" fillId="17" borderId="7" xfId="0" applyFont="1" applyFill="1" applyBorder="1" applyAlignment="1">
      <alignment horizontal="center" vertical="center" wrapText="1"/>
    </xf>
    <xf numFmtId="0" fontId="17" fillId="18" borderId="36" xfId="0" applyFont="1" applyFill="1" applyBorder="1" applyAlignment="1">
      <alignment horizontal="center"/>
    </xf>
    <xf numFmtId="0" fontId="17" fillId="18" borderId="37" xfId="0" applyFont="1" applyFill="1" applyBorder="1" applyAlignment="1">
      <alignment horizontal="center"/>
    </xf>
    <xf numFmtId="9" fontId="18" fillId="19" borderId="24" xfId="1" applyFont="1" applyFill="1" applyBorder="1" applyAlignment="1" applyProtection="1">
      <alignment horizontal="center" vertical="center" wrapText="1" readingOrder="2"/>
      <protection hidden="1"/>
    </xf>
    <xf numFmtId="0" fontId="17" fillId="9" borderId="19" xfId="0" applyFont="1" applyFill="1" applyBorder="1" applyAlignment="1">
      <alignment horizontal="center" vertical="center"/>
    </xf>
    <xf numFmtId="0" fontId="0" fillId="0" borderId="22" xfId="0" applyBorder="1" applyAlignment="1">
      <alignment vertical="top" wrapText="1"/>
    </xf>
    <xf numFmtId="0" fontId="17" fillId="9" borderId="17" xfId="0" applyFont="1" applyFill="1" applyBorder="1" applyAlignment="1">
      <alignment horizontal="center" vertical="center"/>
    </xf>
    <xf numFmtId="0" fontId="0" fillId="0" borderId="33" xfId="0" applyBorder="1" applyAlignment="1">
      <alignment vertical="top" wrapText="1"/>
    </xf>
    <xf numFmtId="9" fontId="18" fillId="19" borderId="27" xfId="1" applyFont="1" applyFill="1" applyBorder="1" applyAlignment="1" applyProtection="1">
      <alignment horizontal="center" vertical="center" wrapText="1" readingOrder="2"/>
      <protection hidden="1"/>
    </xf>
    <xf numFmtId="164" fontId="16" fillId="20" borderId="49" xfId="0" applyNumberFormat="1" applyFont="1" applyFill="1" applyBorder="1" applyAlignment="1">
      <alignment horizontal="center" vertical="center"/>
    </xf>
    <xf numFmtId="9" fontId="18" fillId="20" borderId="50" xfId="1" applyFont="1" applyFill="1" applyBorder="1" applyAlignment="1" applyProtection="1">
      <alignment horizontal="center" vertical="center" wrapText="1" readingOrder="2"/>
      <protection hidden="1"/>
    </xf>
    <xf numFmtId="164" fontId="16" fillId="20" borderId="12" xfId="0" applyNumberFormat="1" applyFont="1" applyFill="1" applyBorder="1" applyAlignment="1">
      <alignment horizontal="center" vertical="center"/>
    </xf>
    <xf numFmtId="164" fontId="16" fillId="23" borderId="12" xfId="0" applyNumberFormat="1" applyFont="1" applyFill="1" applyBorder="1" applyAlignment="1">
      <alignment horizontal="center" vertical="center"/>
    </xf>
    <xf numFmtId="164" fontId="16" fillId="23" borderId="49" xfId="0" applyNumberFormat="1" applyFont="1" applyFill="1" applyBorder="1" applyAlignment="1">
      <alignment horizontal="center" vertical="center"/>
    </xf>
    <xf numFmtId="9" fontId="18" fillId="23" borderId="50" xfId="1" applyFont="1" applyFill="1" applyBorder="1" applyAlignment="1" applyProtection="1">
      <alignment horizontal="center" vertical="center" wrapText="1" readingOrder="2"/>
      <protection hidden="1"/>
    </xf>
    <xf numFmtId="0" fontId="17" fillId="9" borderId="36" xfId="0" applyFont="1" applyFill="1" applyBorder="1" applyAlignment="1">
      <alignment horizontal="center" vertical="center"/>
    </xf>
    <xf numFmtId="0" fontId="0" fillId="0" borderId="37" xfId="0" applyBorder="1" applyAlignment="1">
      <alignment vertical="top" wrapText="1"/>
    </xf>
    <xf numFmtId="164" fontId="10" fillId="2" borderId="37" xfId="0" applyNumberFormat="1" applyFont="1" applyFill="1" applyBorder="1" applyAlignment="1" applyProtection="1">
      <alignment horizontal="center" vertical="center" wrapText="1" readingOrder="2"/>
      <protection locked="0"/>
    </xf>
    <xf numFmtId="0" fontId="20" fillId="2" borderId="6" xfId="0" applyFont="1" applyFill="1" applyBorder="1" applyAlignment="1" applyProtection="1">
      <alignment horizontal="center" vertical="center" wrapText="1"/>
      <protection locked="0"/>
    </xf>
    <xf numFmtId="0" fontId="10" fillId="8" borderId="13" xfId="0" applyFont="1" applyFill="1" applyBorder="1" applyAlignment="1" applyProtection="1">
      <alignment horizontal="center" vertical="center" wrapText="1" readingOrder="2"/>
      <protection hidden="1"/>
    </xf>
    <xf numFmtId="1" fontId="13" fillId="2" borderId="51" xfId="0" applyNumberFormat="1" applyFont="1" applyFill="1" applyBorder="1" applyAlignment="1" applyProtection="1">
      <alignment horizontal="center" vertical="center" wrapText="1" readingOrder="2"/>
      <protection hidden="1"/>
    </xf>
    <xf numFmtId="1" fontId="13" fillId="2" borderId="5" xfId="0" applyNumberFormat="1" applyFont="1" applyFill="1" applyBorder="1" applyAlignment="1" applyProtection="1">
      <alignment horizontal="center" vertical="center" wrapText="1" readingOrder="2"/>
      <protection hidden="1"/>
    </xf>
    <xf numFmtId="1" fontId="13" fillId="2" borderId="16" xfId="0" applyNumberFormat="1" applyFont="1" applyFill="1" applyBorder="1" applyAlignment="1" applyProtection="1">
      <alignment horizontal="right" vertical="center" wrapText="1" readingOrder="2"/>
      <protection hidden="1"/>
    </xf>
    <xf numFmtId="1" fontId="13" fillId="2" borderId="51" xfId="0" applyNumberFormat="1" applyFont="1" applyFill="1" applyBorder="1" applyAlignment="1" applyProtection="1">
      <alignment horizontal="right" vertical="center" wrapText="1" readingOrder="2"/>
      <protection hidden="1"/>
    </xf>
    <xf numFmtId="0" fontId="0" fillId="0" borderId="0" xfId="0" applyAlignment="1">
      <alignment horizontal="right" vertical="top" wrapText="1"/>
    </xf>
    <xf numFmtId="0" fontId="22" fillId="24" borderId="3" xfId="0" applyFont="1" applyFill="1" applyBorder="1" applyAlignment="1" applyProtection="1">
      <alignment horizontal="center" vertical="center" readingOrder="2"/>
      <protection hidden="1"/>
    </xf>
    <xf numFmtId="9" fontId="23" fillId="26" borderId="8" xfId="1" applyFont="1" applyFill="1" applyBorder="1" applyAlignment="1">
      <alignment horizontal="center" vertical="center" wrapText="1"/>
    </xf>
    <xf numFmtId="0" fontId="24" fillId="0" borderId="0" xfId="0" applyFont="1" applyAlignment="1">
      <alignment horizontal="center"/>
    </xf>
    <xf numFmtId="9" fontId="24" fillId="0" borderId="0" xfId="1" applyFont="1" applyAlignment="1">
      <alignment horizontal="center"/>
    </xf>
    <xf numFmtId="2" fontId="22" fillId="28" borderId="11" xfId="0" applyNumberFormat="1" applyFont="1" applyFill="1" applyBorder="1" applyAlignment="1" applyProtection="1">
      <alignment horizontal="center" vertical="center"/>
      <protection hidden="1"/>
    </xf>
    <xf numFmtId="2" fontId="22" fillId="27" borderId="3" xfId="0" applyNumberFormat="1" applyFont="1" applyFill="1" applyBorder="1" applyAlignment="1" applyProtection="1">
      <alignment horizontal="center" vertical="center"/>
      <protection hidden="1"/>
    </xf>
    <xf numFmtId="164" fontId="22" fillId="27" borderId="11" xfId="0" applyNumberFormat="1" applyFont="1" applyFill="1" applyBorder="1" applyAlignment="1" applyProtection="1">
      <alignment horizontal="center" vertical="center"/>
      <protection hidden="1"/>
    </xf>
    <xf numFmtId="0" fontId="10" fillId="10" borderId="44" xfId="0" applyFont="1" applyFill="1" applyBorder="1" applyAlignment="1" applyProtection="1">
      <alignment horizontal="center" vertical="center" wrapText="1" readingOrder="2"/>
      <protection hidden="1"/>
    </xf>
    <xf numFmtId="0" fontId="22" fillId="0" borderId="21" xfId="0" applyFont="1" applyFill="1" applyBorder="1" applyAlignment="1">
      <alignment horizontal="center"/>
    </xf>
    <xf numFmtId="0" fontId="22" fillId="24" borderId="44" xfId="0" applyFont="1" applyFill="1" applyBorder="1" applyAlignment="1" applyProtection="1">
      <alignment horizontal="center" vertical="center" readingOrder="2"/>
      <protection hidden="1"/>
    </xf>
    <xf numFmtId="0" fontId="22" fillId="0" borderId="45" xfId="0" applyFont="1" applyFill="1" applyBorder="1" applyAlignment="1">
      <alignment horizontal="center" vertical="center" wrapText="1"/>
    </xf>
    <xf numFmtId="2" fontId="23" fillId="26" borderId="8" xfId="0" applyNumberFormat="1" applyFont="1" applyFill="1" applyBorder="1" applyAlignment="1">
      <alignment horizontal="center" vertical="center" wrapText="1"/>
    </xf>
    <xf numFmtId="0" fontId="22" fillId="0" borderId="3" xfId="0" applyFont="1" applyFill="1" applyBorder="1" applyAlignment="1">
      <alignment horizontal="center"/>
    </xf>
    <xf numFmtId="0" fontId="22" fillId="0" borderId="45" xfId="0" applyFont="1" applyFill="1" applyBorder="1" applyAlignment="1">
      <alignment horizontal="center"/>
    </xf>
    <xf numFmtId="0" fontId="23" fillId="25" borderId="8" xfId="0" applyFont="1" applyFill="1" applyBorder="1" applyAlignment="1">
      <alignment horizontal="center" vertical="center" wrapText="1"/>
    </xf>
    <xf numFmtId="0" fontId="22" fillId="27" borderId="3" xfId="0" applyFont="1" applyFill="1" applyBorder="1" applyAlignment="1" applyProtection="1">
      <alignment vertical="center"/>
      <protection hidden="1"/>
    </xf>
    <xf numFmtId="0" fontId="25" fillId="29" borderId="45" xfId="0" applyFont="1" applyFill="1" applyBorder="1" applyAlignment="1" applyProtection="1">
      <alignment vertical="center"/>
      <protection hidden="1"/>
    </xf>
    <xf numFmtId="0" fontId="3" fillId="6" borderId="9" xfId="0" applyNumberFormat="1" applyFont="1" applyFill="1" applyBorder="1" applyAlignment="1" applyProtection="1">
      <alignment horizontal="center" vertical="center"/>
      <protection hidden="1"/>
    </xf>
    <xf numFmtId="0" fontId="3" fillId="6" borderId="40" xfId="0" applyFont="1" applyFill="1" applyBorder="1" applyAlignment="1" applyProtection="1">
      <alignment horizontal="center" vertical="center" wrapText="1" readingOrder="2"/>
      <protection hidden="1"/>
    </xf>
    <xf numFmtId="0" fontId="5" fillId="6" borderId="45" xfId="0" applyFont="1" applyFill="1" applyBorder="1" applyAlignment="1" applyProtection="1">
      <alignment horizontal="center" vertical="center" wrapText="1"/>
      <protection hidden="1"/>
    </xf>
    <xf numFmtId="0" fontId="6" fillId="4" borderId="7" xfId="0" applyFont="1" applyFill="1" applyBorder="1" applyAlignment="1" applyProtection="1">
      <alignment horizontal="right" vertical="center" wrapText="1" readingOrder="2"/>
      <protection hidden="1"/>
    </xf>
    <xf numFmtId="0" fontId="7" fillId="2" borderId="7" xfId="0" applyFont="1" applyFill="1" applyBorder="1" applyAlignment="1">
      <alignment horizontal="center" vertical="center" wrapText="1"/>
    </xf>
    <xf numFmtId="49" fontId="3" fillId="4" borderId="19" xfId="0" applyNumberFormat="1" applyFont="1" applyFill="1" applyBorder="1" applyAlignment="1" applyProtection="1">
      <alignment horizontal="center" vertical="center" readingOrder="2"/>
      <protection hidden="1"/>
    </xf>
    <xf numFmtId="0" fontId="6" fillId="4" borderId="53" xfId="0" applyFont="1" applyFill="1" applyBorder="1" applyAlignment="1" applyProtection="1">
      <alignment horizontal="right" vertical="center" wrapText="1" readingOrder="2"/>
      <protection hidden="1"/>
    </xf>
    <xf numFmtId="0" fontId="7" fillId="2" borderId="53" xfId="0" applyFont="1" applyFill="1" applyBorder="1" applyAlignment="1">
      <alignment horizontal="center" vertical="center" wrapText="1" readingOrder="2"/>
    </xf>
    <xf numFmtId="0" fontId="7" fillId="2" borderId="53" xfId="0" applyFont="1" applyFill="1" applyBorder="1" applyAlignment="1">
      <alignment horizontal="center" vertical="center" wrapText="1"/>
    </xf>
    <xf numFmtId="0" fontId="7" fillId="2" borderId="22" xfId="0" applyFont="1" applyFill="1" applyBorder="1" applyAlignment="1">
      <alignment horizontal="center" vertical="center" wrapText="1"/>
    </xf>
    <xf numFmtId="49" fontId="3" fillId="4" borderId="17" xfId="0" applyNumberFormat="1" applyFont="1" applyFill="1" applyBorder="1" applyAlignment="1" applyProtection="1">
      <alignment horizontal="center" vertical="center" readingOrder="2"/>
      <protection hidden="1"/>
    </xf>
    <xf numFmtId="0" fontId="7" fillId="2" borderId="33" xfId="0" applyFont="1" applyFill="1" applyBorder="1" applyAlignment="1">
      <alignment horizontal="center" vertical="center" wrapText="1"/>
    </xf>
    <xf numFmtId="49" fontId="3" fillId="4" borderId="25" xfId="0" applyNumberFormat="1" applyFont="1" applyFill="1" applyBorder="1" applyAlignment="1" applyProtection="1">
      <alignment horizontal="center" vertical="center" readingOrder="2"/>
      <protection hidden="1"/>
    </xf>
    <xf numFmtId="0" fontId="6" fillId="4" borderId="54" xfId="0" applyFont="1" applyFill="1" applyBorder="1" applyAlignment="1" applyProtection="1">
      <alignment horizontal="right" vertical="center" wrapText="1" readingOrder="2"/>
      <protection hidden="1"/>
    </xf>
    <xf numFmtId="0" fontId="7" fillId="2" borderId="54" xfId="0" applyFont="1" applyFill="1" applyBorder="1" applyAlignment="1">
      <alignment horizontal="center" vertical="center" wrapText="1"/>
    </xf>
    <xf numFmtId="0" fontId="7" fillId="2" borderId="26" xfId="0" applyFont="1" applyFill="1" applyBorder="1" applyAlignment="1">
      <alignment horizontal="center" vertical="center" wrapText="1"/>
    </xf>
    <xf numFmtId="49" fontId="3" fillId="3" borderId="1" xfId="0" applyNumberFormat="1" applyFont="1" applyFill="1" applyBorder="1" applyAlignment="1" applyProtection="1">
      <alignment horizontal="center" vertical="center" wrapText="1"/>
      <protection hidden="1"/>
    </xf>
    <xf numFmtId="0" fontId="3" fillId="3" borderId="29" xfId="0" applyFont="1" applyFill="1" applyBorder="1" applyAlignment="1" applyProtection="1">
      <alignment horizontal="center" vertical="center" wrapText="1"/>
      <protection hidden="1"/>
    </xf>
    <xf numFmtId="0" fontId="5" fillId="3" borderId="44" xfId="0" applyFont="1" applyFill="1" applyBorder="1" applyAlignment="1" applyProtection="1">
      <alignment horizontal="center" vertical="center" wrapText="1"/>
      <protection hidden="1"/>
    </xf>
    <xf numFmtId="49" fontId="3" fillId="5" borderId="4" xfId="0" applyNumberFormat="1" applyFont="1" applyFill="1" applyBorder="1" applyAlignment="1" applyProtection="1">
      <alignment horizontal="center" vertical="center"/>
      <protection hidden="1"/>
    </xf>
    <xf numFmtId="0" fontId="3" fillId="3" borderId="52" xfId="0" applyFont="1" applyFill="1" applyBorder="1" applyAlignment="1" applyProtection="1">
      <alignment horizontal="center" vertical="center" wrapText="1"/>
      <protection hidden="1"/>
    </xf>
    <xf numFmtId="0" fontId="5" fillId="5" borderId="28" xfId="0" applyFont="1" applyFill="1" applyBorder="1" applyAlignment="1" applyProtection="1">
      <alignment horizontal="center" vertical="center" wrapText="1"/>
      <protection hidden="1"/>
    </xf>
    <xf numFmtId="0" fontId="28" fillId="7" borderId="20" xfId="0" applyFont="1" applyFill="1" applyBorder="1" applyAlignment="1" applyProtection="1">
      <alignment horizontal="right" vertical="center" wrapText="1" readingOrder="2"/>
      <protection hidden="1"/>
    </xf>
    <xf numFmtId="2" fontId="3" fillId="7" borderId="19" xfId="0" quotePrefix="1" applyNumberFormat="1" applyFont="1" applyFill="1" applyBorder="1" applyAlignment="1" applyProtection="1">
      <alignment horizontal="center" vertical="center" readingOrder="2"/>
      <protection hidden="1"/>
    </xf>
    <xf numFmtId="1" fontId="13" fillId="2" borderId="5" xfId="0" applyNumberFormat="1" applyFont="1" applyFill="1" applyBorder="1" applyAlignment="1" applyProtection="1">
      <alignment horizontal="right" vertical="center" wrapText="1" readingOrder="2"/>
      <protection hidden="1"/>
    </xf>
    <xf numFmtId="164" fontId="10" fillId="2" borderId="37" xfId="0" applyNumberFormat="1" applyFont="1" applyFill="1" applyBorder="1" applyAlignment="1" applyProtection="1">
      <alignment horizontal="center" vertical="center" wrapText="1" readingOrder="2"/>
      <protection hidden="1"/>
    </xf>
    <xf numFmtId="0" fontId="30" fillId="17" borderId="7" xfId="0" applyFont="1" applyFill="1" applyBorder="1" applyAlignment="1">
      <alignment horizontal="right" vertical="top" wrapText="1" readingOrder="2"/>
    </xf>
    <xf numFmtId="0" fontId="3" fillId="2" borderId="2" xfId="0" applyFont="1" applyFill="1" applyBorder="1" applyAlignment="1" applyProtection="1">
      <alignment horizontal="center" vertical="center" wrapText="1"/>
      <protection hidden="1"/>
    </xf>
    <xf numFmtId="0" fontId="3" fillId="2" borderId="5" xfId="0" applyFont="1" applyFill="1" applyBorder="1" applyAlignment="1" applyProtection="1">
      <alignment horizontal="center" vertical="center" wrapText="1"/>
      <protection hidden="1"/>
    </xf>
    <xf numFmtId="0" fontId="3" fillId="2" borderId="7" xfId="0" applyFont="1" applyFill="1" applyBorder="1" applyAlignment="1" applyProtection="1">
      <alignment horizontal="center" vertical="center" wrapText="1"/>
      <protection hidden="1"/>
    </xf>
    <xf numFmtId="0" fontId="3" fillId="2" borderId="0"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0" fontId="24" fillId="30" borderId="44" xfId="0" applyFont="1" applyFill="1" applyBorder="1"/>
    <xf numFmtId="9" fontId="24" fillId="0" borderId="45" xfId="0" applyNumberFormat="1" applyFont="1" applyBorder="1"/>
    <xf numFmtId="0" fontId="3" fillId="2" borderId="1"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hidden="1"/>
    </xf>
    <xf numFmtId="0" fontId="11" fillId="9" borderId="19" xfId="0" applyFont="1" applyFill="1" applyBorder="1" applyAlignment="1" applyProtection="1">
      <alignment horizontal="center" vertical="center" wrapText="1" readingOrder="2"/>
      <protection hidden="1"/>
    </xf>
    <xf numFmtId="0" fontId="11" fillId="9" borderId="2" xfId="0" applyFont="1" applyFill="1" applyBorder="1" applyAlignment="1" applyProtection="1">
      <alignment horizontal="center" vertical="center" wrapText="1" readingOrder="2"/>
      <protection hidden="1"/>
    </xf>
    <xf numFmtId="0" fontId="11" fillId="9" borderId="22" xfId="0" applyFont="1" applyFill="1" applyBorder="1" applyAlignment="1" applyProtection="1">
      <alignment horizontal="center" vertical="center" wrapText="1" readingOrder="2"/>
      <protection hidden="1"/>
    </xf>
    <xf numFmtId="0" fontId="11" fillId="9" borderId="25" xfId="0" applyNumberFormat="1" applyFont="1" applyFill="1" applyBorder="1" applyAlignment="1" applyProtection="1">
      <alignment horizontal="center" vertical="center" wrapText="1" readingOrder="2"/>
      <protection hidden="1"/>
    </xf>
    <xf numFmtId="0" fontId="11" fillId="9" borderId="10" xfId="0" applyNumberFormat="1" applyFont="1" applyFill="1" applyBorder="1" applyAlignment="1" applyProtection="1">
      <alignment horizontal="center" vertical="center" wrapText="1" readingOrder="2"/>
      <protection hidden="1"/>
    </xf>
    <xf numFmtId="0" fontId="11" fillId="9" borderId="26" xfId="0" applyNumberFormat="1" applyFont="1" applyFill="1" applyBorder="1" applyAlignment="1" applyProtection="1">
      <alignment horizontal="center" vertical="center" wrapText="1" readingOrder="2"/>
      <protection hidden="1"/>
    </xf>
    <xf numFmtId="2" fontId="14" fillId="14" borderId="12" xfId="0" applyNumberFormat="1" applyFont="1" applyFill="1" applyBorder="1" applyAlignment="1" applyProtection="1">
      <alignment horizontal="center" vertical="center" wrapText="1" readingOrder="2"/>
      <protection locked="0"/>
    </xf>
    <xf numFmtId="2" fontId="14" fillId="14" borderId="13" xfId="0" applyNumberFormat="1" applyFont="1" applyFill="1" applyBorder="1" applyAlignment="1" applyProtection="1">
      <alignment horizontal="center" vertical="center" wrapText="1" readingOrder="2"/>
      <protection locked="0"/>
    </xf>
    <xf numFmtId="2" fontId="14" fillId="14" borderId="38" xfId="0" applyNumberFormat="1" applyFont="1" applyFill="1" applyBorder="1" applyAlignment="1" applyProtection="1">
      <alignment horizontal="center" vertical="center" wrapText="1" readingOrder="2"/>
      <protection locked="0"/>
    </xf>
    <xf numFmtId="0" fontId="2" fillId="13" borderId="12" xfId="0" applyFont="1" applyFill="1" applyBorder="1" applyAlignment="1">
      <alignment horizontal="center" vertical="center"/>
    </xf>
    <xf numFmtId="0" fontId="2" fillId="13" borderId="13" xfId="0" applyFont="1" applyFill="1" applyBorder="1" applyAlignment="1">
      <alignment horizontal="center" vertical="center"/>
    </xf>
    <xf numFmtId="0" fontId="2" fillId="13" borderId="38" xfId="0" applyFont="1" applyFill="1" applyBorder="1" applyAlignment="1">
      <alignment horizontal="center" vertical="center"/>
    </xf>
    <xf numFmtId="0" fontId="32" fillId="11" borderId="42" xfId="0" applyFont="1" applyFill="1" applyBorder="1" applyAlignment="1" applyProtection="1">
      <alignment horizontal="right" vertical="center" wrapText="1" readingOrder="2"/>
      <protection hidden="1"/>
    </xf>
    <xf numFmtId="0" fontId="12" fillId="11" borderId="22" xfId="0" applyFont="1" applyFill="1" applyBorder="1" applyAlignment="1" applyProtection="1">
      <alignment horizontal="right" vertical="center" wrapText="1" readingOrder="2"/>
      <protection hidden="1"/>
    </xf>
    <xf numFmtId="0" fontId="32" fillId="11" borderId="47" xfId="0" applyFont="1" applyFill="1" applyBorder="1" applyAlignment="1" applyProtection="1">
      <alignment horizontal="right" vertical="center" wrapText="1" readingOrder="2"/>
      <protection hidden="1"/>
    </xf>
    <xf numFmtId="0" fontId="13" fillId="11" borderId="34" xfId="0" applyFont="1" applyFill="1" applyBorder="1" applyAlignment="1" applyProtection="1">
      <alignment horizontal="right" vertical="center" wrapText="1" readingOrder="2"/>
      <protection hidden="1"/>
    </xf>
    <xf numFmtId="0" fontId="14" fillId="14" borderId="39" xfId="0" applyFont="1" applyFill="1" applyBorder="1" applyAlignment="1" applyProtection="1">
      <alignment horizontal="center" vertical="center" wrapText="1" readingOrder="2"/>
      <protection hidden="1"/>
    </xf>
    <xf numFmtId="0" fontId="14" fillId="14" borderId="40" xfId="0" applyFont="1" applyFill="1" applyBorder="1" applyAlignment="1" applyProtection="1">
      <alignment horizontal="center" vertical="center" wrapText="1" readingOrder="2"/>
      <protection hidden="1"/>
    </xf>
    <xf numFmtId="0" fontId="14" fillId="14" borderId="41" xfId="0" applyFont="1" applyFill="1" applyBorder="1" applyAlignment="1" applyProtection="1">
      <alignment horizontal="center" vertical="center" wrapText="1" readingOrder="2"/>
      <protection hidden="1"/>
    </xf>
    <xf numFmtId="0" fontId="11" fillId="12" borderId="13" xfId="0" applyFont="1" applyFill="1" applyBorder="1" applyAlignment="1" applyProtection="1">
      <alignment horizontal="center" vertical="center" wrapText="1" readingOrder="2"/>
      <protection hidden="1"/>
    </xf>
    <xf numFmtId="0" fontId="11" fillId="12" borderId="18" xfId="0" applyFont="1" applyFill="1" applyBorder="1" applyAlignment="1" applyProtection="1">
      <alignment horizontal="center" vertical="center" wrapText="1" readingOrder="2"/>
      <protection hidden="1"/>
    </xf>
    <xf numFmtId="0" fontId="10" fillId="8" borderId="44" xfId="0" applyFont="1" applyFill="1" applyBorder="1" applyAlignment="1" applyProtection="1">
      <alignment horizontal="center" vertical="center" wrapText="1" readingOrder="2"/>
      <protection hidden="1"/>
    </xf>
    <xf numFmtId="0" fontId="10" fillId="8" borderId="28" xfId="0" applyFont="1" applyFill="1" applyBorder="1" applyAlignment="1" applyProtection="1">
      <alignment horizontal="center" vertical="center" wrapText="1" readingOrder="2"/>
      <protection hidden="1"/>
    </xf>
    <xf numFmtId="0" fontId="10" fillId="8" borderId="45" xfId="0" applyFont="1" applyFill="1" applyBorder="1" applyAlignment="1" applyProtection="1">
      <alignment horizontal="center" vertical="center" wrapText="1" readingOrder="2"/>
      <protection hidden="1"/>
    </xf>
    <xf numFmtId="0" fontId="31" fillId="11" borderId="47" xfId="0" applyFont="1" applyFill="1" applyBorder="1" applyAlignment="1" applyProtection="1">
      <alignment horizontal="right" vertical="top" wrapText="1" readingOrder="2"/>
      <protection hidden="1"/>
    </xf>
    <xf numFmtId="0" fontId="13" fillId="11" borderId="34" xfId="0" applyFont="1" applyFill="1" applyBorder="1" applyAlignment="1" applyProtection="1">
      <alignment horizontal="right" vertical="top" wrapText="1" readingOrder="2"/>
      <protection hidden="1"/>
    </xf>
    <xf numFmtId="0" fontId="10" fillId="8" borderId="19" xfId="0" applyFont="1" applyFill="1" applyBorder="1" applyAlignment="1" applyProtection="1">
      <alignment horizontal="center" vertical="center" wrapText="1" readingOrder="2"/>
      <protection hidden="1"/>
    </xf>
    <xf numFmtId="0" fontId="10" fillId="8" borderId="22" xfId="0" applyFont="1" applyFill="1" applyBorder="1" applyAlignment="1" applyProtection="1">
      <alignment horizontal="center" vertical="center" wrapText="1" readingOrder="2"/>
      <protection hidden="1"/>
    </xf>
    <xf numFmtId="0" fontId="10" fillId="8" borderId="17" xfId="0" applyFont="1" applyFill="1" applyBorder="1" applyAlignment="1" applyProtection="1">
      <alignment horizontal="center" vertical="center" wrapText="1" readingOrder="2"/>
      <protection hidden="1"/>
    </xf>
    <xf numFmtId="0" fontId="10" fillId="8" borderId="33" xfId="0" applyFont="1" applyFill="1" applyBorder="1" applyAlignment="1" applyProtection="1">
      <alignment horizontal="center" vertical="center" wrapText="1" readingOrder="2"/>
      <protection hidden="1"/>
    </xf>
    <xf numFmtId="0" fontId="10" fillId="8" borderId="25" xfId="0" applyFont="1" applyFill="1" applyBorder="1" applyAlignment="1" applyProtection="1">
      <alignment horizontal="center" vertical="center" wrapText="1" readingOrder="2"/>
      <protection hidden="1"/>
    </xf>
    <xf numFmtId="0" fontId="10" fillId="8" borderId="26" xfId="0" applyFont="1" applyFill="1" applyBorder="1" applyAlignment="1" applyProtection="1">
      <alignment horizontal="center" vertical="center" wrapText="1" readingOrder="2"/>
      <protection hidden="1"/>
    </xf>
    <xf numFmtId="0" fontId="32" fillId="11" borderId="43" xfId="0" applyFont="1" applyFill="1" applyBorder="1" applyAlignment="1" applyProtection="1">
      <alignment horizontal="right" vertical="center" wrapText="1" readingOrder="2"/>
      <protection hidden="1"/>
    </xf>
    <xf numFmtId="0" fontId="12" fillId="11" borderId="33" xfId="0" applyFont="1" applyFill="1" applyBorder="1" applyAlignment="1" applyProtection="1">
      <alignment horizontal="right" vertical="center" wrapText="1" readingOrder="2"/>
      <protection hidden="1"/>
    </xf>
    <xf numFmtId="0" fontId="15" fillId="11" borderId="46" xfId="0" applyFont="1" applyFill="1" applyBorder="1" applyAlignment="1" applyProtection="1">
      <alignment horizontal="center" vertical="center" wrapText="1" readingOrder="2"/>
      <protection hidden="1"/>
    </xf>
    <xf numFmtId="0" fontId="15" fillId="11" borderId="26" xfId="0" applyFont="1" applyFill="1" applyBorder="1" applyAlignment="1" applyProtection="1">
      <alignment horizontal="center" vertical="center" wrapText="1" readingOrder="2"/>
      <protection hidden="1"/>
    </xf>
    <xf numFmtId="0" fontId="19" fillId="22" borderId="39" xfId="0" applyFont="1" applyFill="1" applyBorder="1" applyAlignment="1">
      <alignment horizontal="center"/>
    </xf>
    <xf numFmtId="0" fontId="19" fillId="22" borderId="41" xfId="0" applyFont="1" applyFill="1" applyBorder="1" applyAlignment="1">
      <alignment horizontal="center"/>
    </xf>
    <xf numFmtId="0" fontId="16" fillId="15" borderId="30" xfId="0" applyFont="1" applyFill="1" applyBorder="1" applyAlignment="1">
      <alignment horizontal="center" vertical="center" wrapText="1"/>
    </xf>
    <xf numFmtId="0" fontId="16" fillId="15" borderId="18" xfId="0" applyFont="1" applyFill="1" applyBorder="1" applyAlignment="1">
      <alignment horizontal="center" vertical="center" wrapText="1"/>
    </xf>
    <xf numFmtId="0" fontId="16" fillId="15" borderId="48" xfId="0" applyFont="1" applyFill="1" applyBorder="1" applyAlignment="1" applyProtection="1">
      <alignment horizontal="center" vertical="center" wrapText="1" readingOrder="2"/>
      <protection hidden="1"/>
    </xf>
    <xf numFmtId="0" fontId="16" fillId="15" borderId="20" xfId="0" applyFont="1" applyFill="1" applyBorder="1" applyAlignment="1" applyProtection="1">
      <alignment horizontal="center" vertical="center" wrapText="1" readingOrder="2"/>
      <protection hidden="1"/>
    </xf>
    <xf numFmtId="0" fontId="16" fillId="15" borderId="30" xfId="0" applyFont="1" applyFill="1" applyBorder="1" applyAlignment="1" applyProtection="1">
      <alignment horizontal="center" vertical="center" wrapText="1" readingOrder="2"/>
      <protection hidden="1"/>
    </xf>
    <xf numFmtId="0" fontId="16" fillId="15" borderId="18" xfId="0" applyFont="1" applyFill="1" applyBorder="1" applyAlignment="1" applyProtection="1">
      <alignment horizontal="center" vertical="center" wrapText="1" readingOrder="2"/>
      <protection hidden="1"/>
    </xf>
    <xf numFmtId="0" fontId="19" fillId="21" borderId="30" xfId="0" applyFont="1" applyFill="1" applyBorder="1" applyAlignment="1">
      <alignment horizontal="center"/>
    </xf>
    <xf numFmtId="0" fontId="19" fillId="21" borderId="18" xfId="0" applyFont="1" applyFill="1" applyBorder="1" applyAlignment="1">
      <alignment horizontal="center"/>
    </xf>
    <xf numFmtId="0" fontId="16" fillId="15" borderId="13" xfId="0" applyFont="1" applyFill="1" applyBorder="1" applyAlignment="1">
      <alignment horizontal="center" vertical="center" wrapText="1"/>
    </xf>
    <xf numFmtId="0" fontId="16" fillId="15" borderId="21" xfId="0" applyFont="1" applyFill="1" applyBorder="1" applyAlignment="1">
      <alignment horizontal="center" vertical="center" wrapText="1"/>
    </xf>
    <xf numFmtId="0" fontId="16" fillId="15" borderId="29" xfId="0" applyFont="1" applyFill="1" applyBorder="1" applyAlignment="1">
      <alignment horizontal="center" vertical="center" wrapText="1"/>
    </xf>
    <xf numFmtId="0" fontId="16" fillId="17" borderId="17" xfId="0" applyFont="1" applyFill="1" applyBorder="1" applyAlignment="1">
      <alignment horizontal="center" vertical="center" wrapText="1"/>
    </xf>
    <xf numFmtId="0" fontId="16" fillId="17" borderId="36" xfId="0" applyFont="1" applyFill="1" applyBorder="1" applyAlignment="1">
      <alignment horizontal="center" vertical="center" wrapText="1"/>
    </xf>
    <xf numFmtId="0" fontId="21" fillId="0" borderId="40" xfId="0" applyFont="1" applyFill="1" applyBorder="1" applyAlignment="1">
      <alignment horizontal="center"/>
    </xf>
    <xf numFmtId="0" fontId="8" fillId="4" borderId="54" xfId="0" applyFont="1" applyFill="1" applyBorder="1" applyAlignment="1" applyProtection="1">
      <alignment horizontal="right" vertical="top" wrapText="1" readingOrder="2"/>
      <protection hidden="1"/>
    </xf>
  </cellXfs>
  <cellStyles count="3">
    <cellStyle name="Normal" xfId="0" builtinId="0"/>
    <cellStyle name="Percent" xfId="1" builtinId="5"/>
    <cellStyle name="היפר-קישור" xfId="2" builtinId="8"/>
  </cellStyles>
  <dxfs count="102">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evo.co.il/law_html/Law01/271_001.htm"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6"/>
  <sheetViews>
    <sheetView rightToLeft="1" topLeftCell="A34" zoomScale="90" zoomScaleNormal="90" workbookViewId="0">
      <selection activeCell="B16" sqref="B16"/>
    </sheetView>
  </sheetViews>
  <sheetFormatPr defaultRowHeight="14.25" x14ac:dyDescent="0.2"/>
  <cols>
    <col min="2" max="2" width="47.75" customWidth="1"/>
    <col min="3" max="3" width="30.75" customWidth="1"/>
    <col min="4" max="4" width="17.125" customWidth="1"/>
    <col min="5" max="5" width="26.375" customWidth="1"/>
  </cols>
  <sheetData>
    <row r="1" spans="1:5" ht="15.75" x14ac:dyDescent="0.2">
      <c r="A1" s="104" t="s">
        <v>0</v>
      </c>
      <c r="B1" s="97" t="s">
        <v>81</v>
      </c>
      <c r="C1" s="1">
        <v>1</v>
      </c>
      <c r="D1" s="1">
        <v>2</v>
      </c>
      <c r="E1" s="1">
        <v>3</v>
      </c>
    </row>
    <row r="2" spans="1:5" ht="23.25" x14ac:dyDescent="0.2">
      <c r="A2" s="105"/>
      <c r="B2" s="98" t="s">
        <v>1</v>
      </c>
      <c r="C2" s="46"/>
      <c r="D2" s="2"/>
      <c r="E2" s="2"/>
    </row>
    <row r="3" spans="1:5" ht="15.75" x14ac:dyDescent="0.2">
      <c r="A3" s="105"/>
      <c r="B3" s="99" t="s">
        <v>2</v>
      </c>
      <c r="C3" s="2"/>
      <c r="D3" s="2"/>
      <c r="E3" s="2"/>
    </row>
    <row r="4" spans="1:5" ht="15.75" x14ac:dyDescent="0.2">
      <c r="A4" s="105"/>
      <c r="B4" s="100" t="s">
        <v>3</v>
      </c>
      <c r="C4" s="2"/>
      <c r="D4" s="2"/>
      <c r="E4" s="2"/>
    </row>
    <row r="5" spans="1:5" ht="15.75" x14ac:dyDescent="0.2">
      <c r="A5" s="105"/>
      <c r="B5" s="98" t="s">
        <v>4</v>
      </c>
      <c r="C5" s="3"/>
      <c r="D5" s="3"/>
      <c r="E5" s="3"/>
    </row>
    <row r="6" spans="1:5" ht="16.5" thickBot="1" x14ac:dyDescent="0.25">
      <c r="A6" s="106"/>
      <c r="B6" s="101" t="s">
        <v>5</v>
      </c>
      <c r="C6" s="4"/>
      <c r="D6" s="4"/>
      <c r="E6" s="4"/>
    </row>
    <row r="7" spans="1:5" ht="16.5" thickBot="1" x14ac:dyDescent="0.25">
      <c r="A7" s="86" t="s">
        <v>8</v>
      </c>
      <c r="B7" s="87" t="s">
        <v>6</v>
      </c>
      <c r="C7" s="88"/>
      <c r="D7" s="88"/>
      <c r="E7" s="88"/>
    </row>
    <row r="8" spans="1:5" ht="31.5" x14ac:dyDescent="0.2">
      <c r="A8" s="75" t="s">
        <v>9</v>
      </c>
      <c r="B8" s="76" t="s">
        <v>12</v>
      </c>
      <c r="C8" s="78"/>
      <c r="D8" s="78"/>
      <c r="E8" s="79"/>
    </row>
    <row r="9" spans="1:5" ht="47.25" x14ac:dyDescent="0.2">
      <c r="A9" s="80" t="s">
        <v>10</v>
      </c>
      <c r="B9" s="73" t="s">
        <v>60</v>
      </c>
      <c r="C9" s="74"/>
      <c r="D9" s="74"/>
      <c r="E9" s="81"/>
    </row>
    <row r="10" spans="1:5" ht="82.5" customHeight="1" thickBot="1" x14ac:dyDescent="0.25">
      <c r="A10" s="82" t="s">
        <v>11</v>
      </c>
      <c r="B10" s="83" t="s">
        <v>13</v>
      </c>
      <c r="C10" s="84"/>
      <c r="D10" s="84"/>
      <c r="E10" s="85"/>
    </row>
    <row r="11" spans="1:5" ht="16.5" thickBot="1" x14ac:dyDescent="0.25">
      <c r="A11" s="89" t="s">
        <v>14</v>
      </c>
      <c r="B11" s="90" t="s">
        <v>7</v>
      </c>
      <c r="C11" s="91"/>
      <c r="D11" s="91"/>
      <c r="E11" s="91"/>
    </row>
    <row r="12" spans="1:5" ht="15.75" x14ac:dyDescent="0.2">
      <c r="A12" s="75" t="s">
        <v>15</v>
      </c>
      <c r="B12" s="76" t="s">
        <v>61</v>
      </c>
      <c r="C12" s="77"/>
      <c r="D12" s="78"/>
      <c r="E12" s="79"/>
    </row>
    <row r="13" spans="1:5" ht="15.75" x14ac:dyDescent="0.2">
      <c r="A13" s="80" t="s">
        <v>16</v>
      </c>
      <c r="B13" s="73" t="s">
        <v>65</v>
      </c>
      <c r="C13" s="74"/>
      <c r="D13" s="74"/>
      <c r="E13" s="81"/>
    </row>
    <row r="14" spans="1:5" ht="15.75" x14ac:dyDescent="0.2">
      <c r="A14" s="80" t="s">
        <v>62</v>
      </c>
      <c r="B14" s="73" t="s">
        <v>66</v>
      </c>
      <c r="C14" s="74"/>
      <c r="D14" s="74"/>
      <c r="E14" s="81"/>
    </row>
    <row r="15" spans="1:5" ht="197.25" customHeight="1" thickBot="1" x14ac:dyDescent="0.25">
      <c r="A15" s="80" t="s">
        <v>63</v>
      </c>
      <c r="B15" s="159" t="s">
        <v>98</v>
      </c>
      <c r="C15" s="74"/>
      <c r="D15" s="74"/>
      <c r="E15" s="81"/>
    </row>
    <row r="16" spans="1:5" ht="61.5" customHeight="1" thickBot="1" x14ac:dyDescent="0.25">
      <c r="A16" s="82" t="s">
        <v>64</v>
      </c>
      <c r="B16" s="83" t="s">
        <v>83</v>
      </c>
      <c r="C16" s="84"/>
      <c r="D16" s="84"/>
      <c r="E16" s="85"/>
    </row>
    <row r="17" spans="1:6" ht="16.5" thickBot="1" x14ac:dyDescent="0.25">
      <c r="A17" s="70">
        <v>6</v>
      </c>
      <c r="B17" s="71" t="s">
        <v>17</v>
      </c>
      <c r="C17" s="72"/>
      <c r="D17" s="72"/>
      <c r="E17" s="72"/>
    </row>
    <row r="18" spans="1:6" ht="16.5" thickBot="1" x14ac:dyDescent="0.25">
      <c r="A18" s="6">
        <v>6.1</v>
      </c>
      <c r="B18" s="7" t="s">
        <v>18</v>
      </c>
      <c r="C18" s="5"/>
      <c r="D18" s="5"/>
      <c r="E18" s="5"/>
    </row>
    <row r="19" spans="1:6" ht="57.75" customHeight="1" thickBot="1" x14ac:dyDescent="0.25">
      <c r="A19" s="6">
        <v>6.2</v>
      </c>
      <c r="B19" s="7" t="s">
        <v>67</v>
      </c>
      <c r="C19" s="5"/>
      <c r="D19" s="5"/>
      <c r="E19" s="5"/>
      <c r="F19" s="52"/>
    </row>
    <row r="20" spans="1:6" ht="48" thickBot="1" x14ac:dyDescent="0.25">
      <c r="A20" s="6">
        <v>6.3</v>
      </c>
      <c r="B20" s="7" t="s">
        <v>43</v>
      </c>
      <c r="C20" s="5"/>
      <c r="D20" s="5"/>
      <c r="E20" s="5"/>
    </row>
    <row r="21" spans="1:6" ht="58.5" customHeight="1" thickBot="1" x14ac:dyDescent="0.25">
      <c r="A21" s="6">
        <v>6.4</v>
      </c>
      <c r="B21" s="7" t="s">
        <v>44</v>
      </c>
      <c r="C21" s="5"/>
      <c r="D21" s="5"/>
      <c r="E21" s="5"/>
    </row>
    <row r="22" spans="1:6" ht="58.5" customHeight="1" thickBot="1" x14ac:dyDescent="0.25">
      <c r="A22" s="6" t="s">
        <v>68</v>
      </c>
      <c r="B22" s="7" t="s">
        <v>71</v>
      </c>
      <c r="C22" s="5"/>
      <c r="D22" s="5"/>
      <c r="E22" s="5"/>
    </row>
    <row r="23" spans="1:6" ht="69.75" customHeight="1" thickBot="1" x14ac:dyDescent="0.25">
      <c r="A23" s="6" t="s">
        <v>69</v>
      </c>
      <c r="B23" s="92" t="s">
        <v>72</v>
      </c>
      <c r="C23" s="5"/>
      <c r="D23" s="5"/>
      <c r="E23" s="5"/>
    </row>
    <row r="24" spans="1:6" ht="172.5" customHeight="1" thickBot="1" x14ac:dyDescent="0.25">
      <c r="A24" s="6" t="s">
        <v>70</v>
      </c>
      <c r="B24" s="92" t="s">
        <v>73</v>
      </c>
      <c r="C24" s="5"/>
      <c r="D24" s="5"/>
      <c r="E24" s="5"/>
    </row>
    <row r="25" spans="1:6" ht="165.75" thickBot="1" x14ac:dyDescent="0.25">
      <c r="A25" s="6">
        <v>6.5</v>
      </c>
      <c r="B25" s="7" t="s">
        <v>74</v>
      </c>
      <c r="C25" s="5"/>
      <c r="D25" s="5"/>
      <c r="E25" s="5"/>
    </row>
    <row r="26" spans="1:6" ht="60.75" thickBot="1" x14ac:dyDescent="0.25">
      <c r="A26" s="6" t="s">
        <v>88</v>
      </c>
      <c r="B26" s="92" t="s">
        <v>93</v>
      </c>
      <c r="C26" s="5"/>
      <c r="D26" s="5"/>
      <c r="E26" s="5"/>
    </row>
    <row r="27" spans="1:6" ht="45.75" thickBot="1" x14ac:dyDescent="0.25">
      <c r="A27" s="6" t="s">
        <v>89</v>
      </c>
      <c r="B27" s="92" t="s">
        <v>94</v>
      </c>
      <c r="C27" s="5"/>
      <c r="D27" s="5"/>
      <c r="E27" s="5"/>
    </row>
    <row r="28" spans="1:6" ht="60.75" thickBot="1" x14ac:dyDescent="0.25">
      <c r="A28" s="6" t="s">
        <v>90</v>
      </c>
      <c r="B28" s="92" t="s">
        <v>95</v>
      </c>
      <c r="C28" s="5"/>
      <c r="D28" s="5"/>
      <c r="E28" s="5"/>
    </row>
    <row r="29" spans="1:6" ht="90.75" thickBot="1" x14ac:dyDescent="0.25">
      <c r="A29" s="6" t="s">
        <v>91</v>
      </c>
      <c r="B29" s="92" t="s">
        <v>96</v>
      </c>
      <c r="C29" s="5"/>
      <c r="D29" s="5"/>
      <c r="E29" s="5"/>
    </row>
    <row r="30" spans="1:6" ht="121.5" customHeight="1" thickBot="1" x14ac:dyDescent="0.25">
      <c r="A30" s="6" t="s">
        <v>92</v>
      </c>
      <c r="B30" s="92" t="s">
        <v>97</v>
      </c>
      <c r="C30" s="5"/>
      <c r="D30" s="5"/>
      <c r="E30" s="5"/>
    </row>
    <row r="31" spans="1:6" ht="32.25" thickBot="1" x14ac:dyDescent="0.25">
      <c r="A31" s="6">
        <v>6.6</v>
      </c>
      <c r="B31" s="7" t="s">
        <v>45</v>
      </c>
      <c r="C31" s="5"/>
      <c r="D31" s="5"/>
      <c r="E31" s="5"/>
    </row>
    <row r="32" spans="1:6" ht="16.5" thickBot="1" x14ac:dyDescent="0.25">
      <c r="A32" s="6">
        <v>6.7</v>
      </c>
      <c r="B32" s="7" t="s">
        <v>46</v>
      </c>
      <c r="C32" s="5"/>
      <c r="D32" s="5"/>
      <c r="E32" s="5"/>
    </row>
    <row r="33" spans="1:5" ht="32.25" thickBot="1" x14ac:dyDescent="0.25">
      <c r="A33" s="6">
        <v>6.8</v>
      </c>
      <c r="B33" s="7" t="s">
        <v>75</v>
      </c>
      <c r="C33" s="5"/>
      <c r="D33" s="5"/>
      <c r="E33" s="5"/>
    </row>
    <row r="34" spans="1:5" ht="63.75" thickBot="1" x14ac:dyDescent="0.25">
      <c r="A34" s="8">
        <v>6.9</v>
      </c>
      <c r="B34" s="7" t="s">
        <v>47</v>
      </c>
      <c r="C34" s="5"/>
      <c r="D34" s="5"/>
      <c r="E34" s="5"/>
    </row>
    <row r="35" spans="1:5" ht="32.25" thickBot="1" x14ac:dyDescent="0.25">
      <c r="A35" s="93">
        <v>6.1</v>
      </c>
      <c r="B35" s="7" t="s">
        <v>48</v>
      </c>
      <c r="C35" s="5"/>
      <c r="D35" s="5"/>
      <c r="E35" s="5"/>
    </row>
    <row r="36" spans="1:5" ht="80.25" customHeight="1" x14ac:dyDescent="0.2">
      <c r="A36" s="8">
        <v>6.11</v>
      </c>
      <c r="B36" s="7" t="s">
        <v>49</v>
      </c>
      <c r="C36" s="5"/>
      <c r="D36" s="5"/>
      <c r="E36" s="5"/>
    </row>
  </sheetData>
  <mergeCells count="1">
    <mergeCell ref="A1:A6"/>
  </mergeCells>
  <conditionalFormatting sqref="C7 C11">
    <cfRule type="containsText" dxfId="101" priority="132" operator="containsText" text="ל.ר.">
      <formula>NOT(ISERROR(SEARCH("ל.ר.",C7)))</formula>
    </cfRule>
    <cfRule type="containsText" dxfId="100" priority="133" operator="containsText" text="$">
      <formula>NOT(ISERROR(SEARCH("$",C7)))</formula>
    </cfRule>
    <cfRule type="containsText" dxfId="99" priority="134" operator="containsText" text="X">
      <formula>NOT(ISERROR(SEARCH("X",C7)))</formula>
    </cfRule>
    <cfRule type="containsText" dxfId="98" priority="135" operator="containsText" text="V">
      <formula>NOT(ISERROR(SEARCH("V",C7)))</formula>
    </cfRule>
  </conditionalFormatting>
  <conditionalFormatting sqref="C19:E36 C13:E16">
    <cfRule type="containsText" dxfId="97" priority="105" stopIfTrue="1" operator="containsText" text="V">
      <formula>NOT(ISERROR(SEARCH("V",C13)))</formula>
    </cfRule>
    <cfRule type="containsText" dxfId="96" priority="106" stopIfTrue="1" operator="containsText" text="X">
      <formula>NOT(ISERROR(SEARCH("X",C13)))</formula>
    </cfRule>
    <cfRule type="notContainsBlanks" dxfId="95" priority="107" stopIfTrue="1">
      <formula>LEN(TRIM(C13))&gt;0</formula>
    </cfRule>
  </conditionalFormatting>
  <conditionalFormatting sqref="C8:C10">
    <cfRule type="containsText" dxfId="94" priority="129" stopIfTrue="1" operator="containsText" text="V">
      <formula>NOT(ISERROR(SEARCH("V",C8)))</formula>
    </cfRule>
    <cfRule type="containsText" dxfId="93" priority="130" stopIfTrue="1" operator="containsText" text="X">
      <formula>NOT(ISERROR(SEARCH("X",C8)))</formula>
    </cfRule>
    <cfRule type="notContainsBlanks" dxfId="92" priority="131" stopIfTrue="1">
      <formula>LEN(TRIM(C8))&gt;0</formula>
    </cfRule>
  </conditionalFormatting>
  <conditionalFormatting sqref="C10">
    <cfRule type="containsText" dxfId="91" priority="126" stopIfTrue="1" operator="containsText" text="V">
      <formula>NOT(ISERROR(SEARCH("V",C10)))</formula>
    </cfRule>
    <cfRule type="containsText" dxfId="90" priority="127" stopIfTrue="1" operator="containsText" text="X">
      <formula>NOT(ISERROR(SEARCH("X",C10)))</formula>
    </cfRule>
    <cfRule type="notContainsBlanks" dxfId="89" priority="128" stopIfTrue="1">
      <formula>LEN(TRIM(C10))&gt;0</formula>
    </cfRule>
  </conditionalFormatting>
  <conditionalFormatting sqref="C9">
    <cfRule type="containsText" dxfId="88" priority="117" stopIfTrue="1" operator="containsText" text="V">
      <formula>NOT(ISERROR(SEARCH("V",C9)))</formula>
    </cfRule>
    <cfRule type="containsText" dxfId="87" priority="118" stopIfTrue="1" operator="containsText" text="X">
      <formula>NOT(ISERROR(SEARCH("X",C9)))</formula>
    </cfRule>
    <cfRule type="notContainsBlanks" dxfId="86" priority="119" stopIfTrue="1">
      <formula>LEN(TRIM(C9))&gt;0</formula>
    </cfRule>
  </conditionalFormatting>
  <conditionalFormatting sqref="C12">
    <cfRule type="containsText" dxfId="85" priority="114" stopIfTrue="1" operator="containsText" text="V">
      <formula>NOT(ISERROR(SEARCH("V",C12)))</formula>
    </cfRule>
    <cfRule type="containsText" dxfId="84" priority="115" stopIfTrue="1" operator="containsText" text="X">
      <formula>NOT(ISERROR(SEARCH("X",C12)))</formula>
    </cfRule>
    <cfRule type="notContainsBlanks" dxfId="83" priority="116" stopIfTrue="1">
      <formula>LEN(TRIM(C12))&gt;0</formula>
    </cfRule>
  </conditionalFormatting>
  <conditionalFormatting sqref="C12">
    <cfRule type="containsText" dxfId="82" priority="111" stopIfTrue="1" operator="containsText" text="V">
      <formula>NOT(ISERROR(SEARCH("V",C12)))</formula>
    </cfRule>
    <cfRule type="containsText" dxfId="81" priority="112" stopIfTrue="1" operator="containsText" text="X">
      <formula>NOT(ISERROR(SEARCH("X",C12)))</formula>
    </cfRule>
    <cfRule type="notContainsBlanks" dxfId="80" priority="113" stopIfTrue="1">
      <formula>LEN(TRIM(C12))&gt;0</formula>
    </cfRule>
  </conditionalFormatting>
  <conditionalFormatting sqref="C12">
    <cfRule type="containsText" dxfId="79" priority="108" stopIfTrue="1" operator="containsText" text="V">
      <formula>NOT(ISERROR(SEARCH("V",C12)))</formula>
    </cfRule>
    <cfRule type="containsText" dxfId="78" priority="109" stopIfTrue="1" operator="containsText" text="X">
      <formula>NOT(ISERROR(SEARCH("X",C12)))</formula>
    </cfRule>
    <cfRule type="notContainsBlanks" dxfId="77" priority="110" stopIfTrue="1">
      <formula>LEN(TRIM(C12))&gt;0</formula>
    </cfRule>
  </conditionalFormatting>
  <conditionalFormatting sqref="C17">
    <cfRule type="containsText" dxfId="76" priority="95" operator="containsText" text="ל.ר.">
      <formula>NOT(ISERROR(SEARCH("ל.ר.",C17)))</formula>
    </cfRule>
    <cfRule type="containsText" dxfId="75" priority="96" operator="containsText" text="$">
      <formula>NOT(ISERROR(SEARCH("$",C17)))</formula>
    </cfRule>
    <cfRule type="containsText" dxfId="74" priority="97" operator="containsText" text="X">
      <formula>NOT(ISERROR(SEARCH("X",C17)))</formula>
    </cfRule>
    <cfRule type="containsText" dxfId="73" priority="98" operator="containsText" text="V">
      <formula>NOT(ISERROR(SEARCH("V",C17)))</formula>
    </cfRule>
  </conditionalFormatting>
  <conditionalFormatting sqref="C18">
    <cfRule type="containsText" dxfId="72" priority="92" stopIfTrue="1" operator="containsText" text="V">
      <formula>NOT(ISERROR(SEARCH("V",C18)))</formula>
    </cfRule>
    <cfRule type="containsText" dxfId="71" priority="93" stopIfTrue="1" operator="containsText" text="X">
      <formula>NOT(ISERROR(SEARCH("X",C18)))</formula>
    </cfRule>
    <cfRule type="notContainsBlanks" dxfId="70" priority="94" stopIfTrue="1">
      <formula>LEN(TRIM(C18))&gt;0</formula>
    </cfRule>
  </conditionalFormatting>
  <conditionalFormatting sqref="D7 D11">
    <cfRule type="containsText" dxfId="69" priority="85" operator="containsText" text="ל.ר.">
      <formula>NOT(ISERROR(SEARCH("ל.ר.",D7)))</formula>
    </cfRule>
    <cfRule type="containsText" dxfId="68" priority="86" operator="containsText" text="$">
      <formula>NOT(ISERROR(SEARCH("$",D7)))</formula>
    </cfRule>
    <cfRule type="containsText" dxfId="67" priority="87" operator="containsText" text="X">
      <formula>NOT(ISERROR(SEARCH("X",D7)))</formula>
    </cfRule>
    <cfRule type="containsText" dxfId="66" priority="88" operator="containsText" text="V">
      <formula>NOT(ISERROR(SEARCH("V",D7)))</formula>
    </cfRule>
  </conditionalFormatting>
  <conditionalFormatting sqref="D8:D10">
    <cfRule type="containsText" dxfId="65" priority="82" stopIfTrue="1" operator="containsText" text="V">
      <formula>NOT(ISERROR(SEARCH("V",D8)))</formula>
    </cfRule>
    <cfRule type="containsText" dxfId="64" priority="83" stopIfTrue="1" operator="containsText" text="X">
      <formula>NOT(ISERROR(SEARCH("X",D8)))</formula>
    </cfRule>
    <cfRule type="notContainsBlanks" dxfId="63" priority="84" stopIfTrue="1">
      <formula>LEN(TRIM(D8))&gt;0</formula>
    </cfRule>
  </conditionalFormatting>
  <conditionalFormatting sqref="D10">
    <cfRule type="containsText" dxfId="62" priority="79" stopIfTrue="1" operator="containsText" text="V">
      <formula>NOT(ISERROR(SEARCH("V",D10)))</formula>
    </cfRule>
    <cfRule type="containsText" dxfId="61" priority="80" stopIfTrue="1" operator="containsText" text="X">
      <formula>NOT(ISERROR(SEARCH("X",D10)))</formula>
    </cfRule>
    <cfRule type="notContainsBlanks" dxfId="60" priority="81" stopIfTrue="1">
      <formula>LEN(TRIM(D10))&gt;0</formula>
    </cfRule>
  </conditionalFormatting>
  <conditionalFormatting sqref="D9">
    <cfRule type="containsText" dxfId="59" priority="73" stopIfTrue="1" operator="containsText" text="V">
      <formula>NOT(ISERROR(SEARCH("V",D9)))</formula>
    </cfRule>
    <cfRule type="containsText" dxfId="58" priority="74" stopIfTrue="1" operator="containsText" text="X">
      <formula>NOT(ISERROR(SEARCH("X",D9)))</formula>
    </cfRule>
    <cfRule type="notContainsBlanks" dxfId="57" priority="75" stopIfTrue="1">
      <formula>LEN(TRIM(D9))&gt;0</formula>
    </cfRule>
  </conditionalFormatting>
  <conditionalFormatting sqref="D12">
    <cfRule type="containsText" dxfId="56" priority="70" stopIfTrue="1" operator="containsText" text="V">
      <formula>NOT(ISERROR(SEARCH("V",D12)))</formula>
    </cfRule>
    <cfRule type="containsText" dxfId="55" priority="71" stopIfTrue="1" operator="containsText" text="X">
      <formula>NOT(ISERROR(SEARCH("X",D12)))</formula>
    </cfRule>
    <cfRule type="notContainsBlanks" dxfId="54" priority="72" stopIfTrue="1">
      <formula>LEN(TRIM(D12))&gt;0</formula>
    </cfRule>
  </conditionalFormatting>
  <conditionalFormatting sqref="D12">
    <cfRule type="containsText" dxfId="53" priority="67" stopIfTrue="1" operator="containsText" text="V">
      <formula>NOT(ISERROR(SEARCH("V",D12)))</formula>
    </cfRule>
    <cfRule type="containsText" dxfId="52" priority="68" stopIfTrue="1" operator="containsText" text="X">
      <formula>NOT(ISERROR(SEARCH("X",D12)))</formula>
    </cfRule>
    <cfRule type="notContainsBlanks" dxfId="51" priority="69" stopIfTrue="1">
      <formula>LEN(TRIM(D12))&gt;0</formula>
    </cfRule>
  </conditionalFormatting>
  <conditionalFormatting sqref="D12">
    <cfRule type="containsText" dxfId="50" priority="64" stopIfTrue="1" operator="containsText" text="V">
      <formula>NOT(ISERROR(SEARCH("V",D12)))</formula>
    </cfRule>
    <cfRule type="containsText" dxfId="49" priority="65" stopIfTrue="1" operator="containsText" text="X">
      <formula>NOT(ISERROR(SEARCH("X",D12)))</formula>
    </cfRule>
    <cfRule type="notContainsBlanks" dxfId="48" priority="66" stopIfTrue="1">
      <formula>LEN(TRIM(D12))&gt;0</formula>
    </cfRule>
  </conditionalFormatting>
  <conditionalFormatting sqref="D17">
    <cfRule type="containsText" dxfId="47" priority="51" operator="containsText" text="ל.ר.">
      <formula>NOT(ISERROR(SEARCH("ל.ר.",D17)))</formula>
    </cfRule>
    <cfRule type="containsText" dxfId="46" priority="52" operator="containsText" text="$">
      <formula>NOT(ISERROR(SEARCH("$",D17)))</formula>
    </cfRule>
    <cfRule type="containsText" dxfId="45" priority="53" operator="containsText" text="X">
      <formula>NOT(ISERROR(SEARCH("X",D17)))</formula>
    </cfRule>
    <cfRule type="containsText" dxfId="44" priority="54" operator="containsText" text="V">
      <formula>NOT(ISERROR(SEARCH("V",D17)))</formula>
    </cfRule>
  </conditionalFormatting>
  <conditionalFormatting sqref="D18">
    <cfRule type="containsText" dxfId="43" priority="48" stopIfTrue="1" operator="containsText" text="V">
      <formula>NOT(ISERROR(SEARCH("V",D18)))</formula>
    </cfRule>
    <cfRule type="containsText" dxfId="42" priority="49" stopIfTrue="1" operator="containsText" text="X">
      <formula>NOT(ISERROR(SEARCH("X",D18)))</formula>
    </cfRule>
    <cfRule type="notContainsBlanks" dxfId="41" priority="50" stopIfTrue="1">
      <formula>LEN(TRIM(D18))&gt;0</formula>
    </cfRule>
  </conditionalFormatting>
  <conditionalFormatting sqref="E7 E11">
    <cfRule type="containsText" dxfId="40" priority="41" operator="containsText" text="ל.ר.">
      <formula>NOT(ISERROR(SEARCH("ל.ר.",E7)))</formula>
    </cfRule>
    <cfRule type="containsText" dxfId="39" priority="42" operator="containsText" text="$">
      <formula>NOT(ISERROR(SEARCH("$",E7)))</formula>
    </cfRule>
    <cfRule type="containsText" dxfId="38" priority="43" operator="containsText" text="X">
      <formula>NOT(ISERROR(SEARCH("X",E7)))</formula>
    </cfRule>
    <cfRule type="containsText" dxfId="37" priority="44" operator="containsText" text="V">
      <formula>NOT(ISERROR(SEARCH("V",E7)))</formula>
    </cfRule>
  </conditionalFormatting>
  <conditionalFormatting sqref="E8:E10">
    <cfRule type="containsText" dxfId="36" priority="38" stopIfTrue="1" operator="containsText" text="V">
      <formula>NOT(ISERROR(SEARCH("V",E8)))</formula>
    </cfRule>
    <cfRule type="containsText" dxfId="35" priority="39" stopIfTrue="1" operator="containsText" text="X">
      <formula>NOT(ISERROR(SEARCH("X",E8)))</formula>
    </cfRule>
    <cfRule type="notContainsBlanks" dxfId="34" priority="40" stopIfTrue="1">
      <formula>LEN(TRIM(E8))&gt;0</formula>
    </cfRule>
  </conditionalFormatting>
  <conditionalFormatting sqref="E10">
    <cfRule type="containsText" dxfId="33" priority="35" stopIfTrue="1" operator="containsText" text="V">
      <formula>NOT(ISERROR(SEARCH("V",E10)))</formula>
    </cfRule>
    <cfRule type="containsText" dxfId="32" priority="36" stopIfTrue="1" operator="containsText" text="X">
      <formula>NOT(ISERROR(SEARCH("X",E10)))</formula>
    </cfRule>
    <cfRule type="notContainsBlanks" dxfId="31" priority="37" stopIfTrue="1">
      <formula>LEN(TRIM(E10))&gt;0</formula>
    </cfRule>
  </conditionalFormatting>
  <conditionalFormatting sqref="E9">
    <cfRule type="containsText" dxfId="30" priority="29" stopIfTrue="1" operator="containsText" text="V">
      <formula>NOT(ISERROR(SEARCH("V",E9)))</formula>
    </cfRule>
    <cfRule type="containsText" dxfId="29" priority="30" stopIfTrue="1" operator="containsText" text="X">
      <formula>NOT(ISERROR(SEARCH("X",E9)))</formula>
    </cfRule>
    <cfRule type="notContainsBlanks" dxfId="28" priority="31" stopIfTrue="1">
      <formula>LEN(TRIM(E9))&gt;0</formula>
    </cfRule>
  </conditionalFormatting>
  <conditionalFormatting sqref="E12">
    <cfRule type="containsText" dxfId="27" priority="26" stopIfTrue="1" operator="containsText" text="V">
      <formula>NOT(ISERROR(SEARCH("V",E12)))</formula>
    </cfRule>
    <cfRule type="containsText" dxfId="26" priority="27" stopIfTrue="1" operator="containsText" text="X">
      <formula>NOT(ISERROR(SEARCH("X",E12)))</formula>
    </cfRule>
    <cfRule type="notContainsBlanks" dxfId="25" priority="28" stopIfTrue="1">
      <formula>LEN(TRIM(E12))&gt;0</formula>
    </cfRule>
  </conditionalFormatting>
  <conditionalFormatting sqref="E12">
    <cfRule type="containsText" dxfId="24" priority="23" stopIfTrue="1" operator="containsText" text="V">
      <formula>NOT(ISERROR(SEARCH("V",E12)))</formula>
    </cfRule>
    <cfRule type="containsText" dxfId="23" priority="24" stopIfTrue="1" operator="containsText" text="X">
      <formula>NOT(ISERROR(SEARCH("X",E12)))</formula>
    </cfRule>
    <cfRule type="notContainsBlanks" dxfId="22" priority="25" stopIfTrue="1">
      <formula>LEN(TRIM(E12))&gt;0</formula>
    </cfRule>
  </conditionalFormatting>
  <conditionalFormatting sqref="E12">
    <cfRule type="containsText" dxfId="21" priority="20" stopIfTrue="1" operator="containsText" text="V">
      <formula>NOT(ISERROR(SEARCH("V",E12)))</formula>
    </cfRule>
    <cfRule type="containsText" dxfId="20" priority="21" stopIfTrue="1" operator="containsText" text="X">
      <formula>NOT(ISERROR(SEARCH("X",E12)))</formula>
    </cfRule>
    <cfRule type="notContainsBlanks" dxfId="19" priority="22" stopIfTrue="1">
      <formula>LEN(TRIM(E12))&gt;0</formula>
    </cfRule>
  </conditionalFormatting>
  <conditionalFormatting sqref="E17">
    <cfRule type="containsText" dxfId="18" priority="7" operator="containsText" text="ל.ר.">
      <formula>NOT(ISERROR(SEARCH("ל.ר.",E17)))</formula>
    </cfRule>
    <cfRule type="containsText" dxfId="17" priority="8" operator="containsText" text="$">
      <formula>NOT(ISERROR(SEARCH("$",E17)))</formula>
    </cfRule>
    <cfRule type="containsText" dxfId="16" priority="9" operator="containsText" text="X">
      <formula>NOT(ISERROR(SEARCH("X",E17)))</formula>
    </cfRule>
    <cfRule type="containsText" dxfId="15" priority="10" operator="containsText" text="V">
      <formula>NOT(ISERROR(SEARCH("V",E17)))</formula>
    </cfRule>
  </conditionalFormatting>
  <conditionalFormatting sqref="E18">
    <cfRule type="containsText" dxfId="14" priority="4" stopIfTrue="1" operator="containsText" text="V">
      <formula>NOT(ISERROR(SEARCH("V",E18)))</formula>
    </cfRule>
    <cfRule type="containsText" dxfId="13" priority="5" stopIfTrue="1" operator="containsText" text="X">
      <formula>NOT(ISERROR(SEARCH("X",E18)))</formula>
    </cfRule>
    <cfRule type="notContainsBlanks" dxfId="12" priority="6" stopIfTrue="1">
      <formula>LEN(TRIM(E18))&gt;0</formula>
    </cfRule>
  </conditionalFormatting>
  <hyperlinks>
    <hyperlink ref="B24" r:id="rId1" tooltip="חוק מס ערך מוסף, תשל&quot;ו-1975" display="https://www.nevo.co.il/law_html/Law01/271_001.htm" xr:uid="{00000000-0004-0000-00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1"/>
  <sheetViews>
    <sheetView rightToLeft="1" topLeftCell="A7" zoomScale="90" zoomScaleNormal="90" workbookViewId="0">
      <selection activeCell="B6" sqref="B6:C6"/>
    </sheetView>
  </sheetViews>
  <sheetFormatPr defaultRowHeight="14.25" x14ac:dyDescent="0.2"/>
  <cols>
    <col min="3" max="3" width="45.25" customWidth="1"/>
    <col min="5" max="5" width="14.625" bestFit="1" customWidth="1"/>
    <col min="6" max="6" width="25.375" bestFit="1" customWidth="1"/>
    <col min="7" max="7" width="8.125" bestFit="1" customWidth="1"/>
    <col min="8" max="8" width="14.625" bestFit="1" customWidth="1"/>
    <col min="9" max="9" width="25.375" bestFit="1" customWidth="1"/>
    <col min="10" max="10" width="8.125" bestFit="1" customWidth="1"/>
    <col min="11" max="11" width="14.625" bestFit="1" customWidth="1"/>
    <col min="12" max="12" width="25.375" bestFit="1" customWidth="1"/>
    <col min="13" max="13" width="8.125" bestFit="1" customWidth="1"/>
    <col min="14" max="14" width="21.5" customWidth="1"/>
    <col min="15" max="16" width="8.125" bestFit="1" customWidth="1"/>
    <col min="17" max="17" width="9.25" bestFit="1" customWidth="1"/>
  </cols>
  <sheetData>
    <row r="1" spans="1:13" ht="18.75" x14ac:dyDescent="0.2">
      <c r="A1" s="128" t="s">
        <v>0</v>
      </c>
      <c r="B1" s="133" t="s">
        <v>19</v>
      </c>
      <c r="C1" s="134"/>
      <c r="D1" s="9" t="s">
        <v>20</v>
      </c>
      <c r="E1" s="107">
        <v>1</v>
      </c>
      <c r="F1" s="108"/>
      <c r="G1" s="109"/>
      <c r="H1" s="107">
        <v>2</v>
      </c>
      <c r="I1" s="108"/>
      <c r="J1" s="109"/>
      <c r="K1" s="107">
        <v>3</v>
      </c>
      <c r="L1" s="108"/>
      <c r="M1" s="109"/>
    </row>
    <row r="2" spans="1:13" ht="32.25" thickBot="1" x14ac:dyDescent="0.25">
      <c r="A2" s="129"/>
      <c r="B2" s="135"/>
      <c r="C2" s="136"/>
      <c r="D2" s="10" t="s">
        <v>1</v>
      </c>
      <c r="E2" s="110">
        <f>'תנאי סף'!C2</f>
        <v>0</v>
      </c>
      <c r="F2" s="111"/>
      <c r="G2" s="112"/>
      <c r="H2" s="110">
        <f>'תנאי סף'!D2</f>
        <v>0</v>
      </c>
      <c r="I2" s="111"/>
      <c r="J2" s="112"/>
      <c r="K2" s="110">
        <f>'תנאי סף'!E2</f>
        <v>0</v>
      </c>
      <c r="L2" s="111"/>
      <c r="M2" s="112"/>
    </row>
    <row r="3" spans="1:13" ht="48" thickBot="1" x14ac:dyDescent="0.25">
      <c r="A3" s="130"/>
      <c r="B3" s="137"/>
      <c r="C3" s="138"/>
      <c r="D3" s="22" t="s">
        <v>21</v>
      </c>
      <c r="E3" s="11" t="s">
        <v>22</v>
      </c>
      <c r="F3" s="47" t="s">
        <v>50</v>
      </c>
      <c r="G3" s="23" t="s">
        <v>23</v>
      </c>
      <c r="H3" s="11" t="s">
        <v>22</v>
      </c>
      <c r="I3" s="47" t="s">
        <v>50</v>
      </c>
      <c r="J3" s="23" t="s">
        <v>23</v>
      </c>
      <c r="K3" s="11" t="s">
        <v>22</v>
      </c>
      <c r="L3" s="47" t="s">
        <v>50</v>
      </c>
      <c r="M3" s="23" t="s">
        <v>23</v>
      </c>
    </row>
    <row r="4" spans="1:13" ht="84" customHeight="1" thickBot="1" x14ac:dyDescent="0.25">
      <c r="A4" s="24" t="s">
        <v>25</v>
      </c>
      <c r="B4" s="119" t="s">
        <v>84</v>
      </c>
      <c r="C4" s="120"/>
      <c r="D4" s="12">
        <v>0.06</v>
      </c>
      <c r="E4" s="21"/>
      <c r="F4" s="50"/>
      <c r="G4" s="14">
        <f>E4*2</f>
        <v>0</v>
      </c>
      <c r="H4" s="21"/>
      <c r="I4" s="50"/>
      <c r="J4" s="14">
        <f>H4*2</f>
        <v>0</v>
      </c>
      <c r="K4" s="21"/>
      <c r="L4" s="50"/>
      <c r="M4" s="14">
        <f>K4*2</f>
        <v>0</v>
      </c>
    </row>
    <row r="5" spans="1:13" ht="94.5" customHeight="1" thickBot="1" x14ac:dyDescent="0.25">
      <c r="A5" s="24" t="s">
        <v>26</v>
      </c>
      <c r="B5" s="139" t="s">
        <v>85</v>
      </c>
      <c r="C5" s="140"/>
      <c r="D5" s="15">
        <v>0.26</v>
      </c>
      <c r="E5" s="13"/>
      <c r="F5" s="51"/>
      <c r="G5" s="16">
        <v>0</v>
      </c>
      <c r="H5" s="13"/>
      <c r="I5" s="51"/>
      <c r="J5" s="16">
        <v>0</v>
      </c>
      <c r="K5" s="13"/>
      <c r="L5" s="51"/>
      <c r="M5" s="16">
        <v>0</v>
      </c>
    </row>
    <row r="6" spans="1:13" ht="280.5" customHeight="1" thickBot="1" x14ac:dyDescent="0.25">
      <c r="A6" s="60" t="s">
        <v>27</v>
      </c>
      <c r="B6" s="131" t="s">
        <v>86</v>
      </c>
      <c r="C6" s="132"/>
      <c r="D6" s="15">
        <v>0.26</v>
      </c>
      <c r="E6" s="13"/>
      <c r="F6" s="48"/>
      <c r="G6" s="16">
        <f>IF(E6="כן",8.5,0)</f>
        <v>0</v>
      </c>
      <c r="H6" s="13"/>
      <c r="I6" s="48"/>
      <c r="J6" s="16">
        <f>IF(H6="כן",8.5,0)</f>
        <v>0</v>
      </c>
      <c r="K6" s="13"/>
      <c r="L6" s="48"/>
      <c r="M6" s="16">
        <f>IF(K6="כן",8.5,0)</f>
        <v>0</v>
      </c>
    </row>
    <row r="7" spans="1:13" ht="240.75" customHeight="1" thickBot="1" x14ac:dyDescent="0.25">
      <c r="A7" s="60" t="s">
        <v>28</v>
      </c>
      <c r="B7" s="121" t="s">
        <v>87</v>
      </c>
      <c r="C7" s="122"/>
      <c r="D7" s="17">
        <v>7.0000000000000007E-2</v>
      </c>
      <c r="E7" s="13"/>
      <c r="F7" s="94"/>
      <c r="G7" s="95"/>
      <c r="H7" s="13"/>
      <c r="I7" s="94"/>
      <c r="J7" s="95"/>
      <c r="K7" s="13"/>
      <c r="L7" s="94"/>
      <c r="M7" s="95"/>
    </row>
    <row r="8" spans="1:13" ht="32.25" thickBot="1" x14ac:dyDescent="0.25">
      <c r="A8" s="25" t="s">
        <v>29</v>
      </c>
      <c r="B8" s="141" t="s">
        <v>30</v>
      </c>
      <c r="C8" s="142"/>
      <c r="D8" s="17">
        <v>0.35</v>
      </c>
      <c r="E8" s="13" t="s">
        <v>40</v>
      </c>
      <c r="F8" s="49"/>
      <c r="G8" s="45">
        <f>'ראיון למציע'!D11</f>
        <v>0</v>
      </c>
      <c r="H8" s="13" t="s">
        <v>40</v>
      </c>
      <c r="I8" s="49"/>
      <c r="J8" s="45">
        <f>'ראיון למציע'!F11</f>
        <v>0</v>
      </c>
      <c r="K8" s="13" t="s">
        <v>40</v>
      </c>
      <c r="L8" s="49"/>
      <c r="M8" s="45">
        <f>'ראיון למציע'!H11</f>
        <v>0</v>
      </c>
    </row>
    <row r="9" spans="1:13" ht="21" thickBot="1" x14ac:dyDescent="0.25">
      <c r="A9" s="123" t="s">
        <v>24</v>
      </c>
      <c r="B9" s="124"/>
      <c r="C9" s="125"/>
      <c r="D9" s="18">
        <f>SUM(D4:D8)</f>
        <v>1</v>
      </c>
      <c r="E9" s="113">
        <f>SUM(G4:G8)</f>
        <v>0</v>
      </c>
      <c r="F9" s="114"/>
      <c r="G9" s="115"/>
      <c r="H9" s="113">
        <f>SUM(J4:J8)</f>
        <v>0</v>
      </c>
      <c r="I9" s="114"/>
      <c r="J9" s="115"/>
      <c r="K9" s="113">
        <f>SUM(M4:M8)</f>
        <v>0</v>
      </c>
      <c r="L9" s="114"/>
      <c r="M9" s="115"/>
    </row>
    <row r="10" spans="1:13" ht="19.5" thickBot="1" x14ac:dyDescent="0.25">
      <c r="A10" s="19">
        <v>9.6</v>
      </c>
      <c r="B10" s="126" t="s">
        <v>41</v>
      </c>
      <c r="C10" s="127"/>
      <c r="D10" s="20">
        <v>70</v>
      </c>
      <c r="E10" s="116" t="str">
        <f>IF(E9&gt;=$D$10,"V","X")</f>
        <v>X</v>
      </c>
      <c r="F10" s="117"/>
      <c r="G10" s="118"/>
      <c r="H10" s="116" t="str">
        <f>IF(H9&gt;=$D$10,"V","X")</f>
        <v>X</v>
      </c>
      <c r="I10" s="117"/>
      <c r="J10" s="118"/>
      <c r="K10" s="116" t="str">
        <f>IF(K9&gt;=$D$10,"V","X")</f>
        <v>X</v>
      </c>
      <c r="L10" s="117"/>
      <c r="M10" s="118"/>
    </row>
    <row r="11" spans="1:13" ht="19.5" thickBot="1" x14ac:dyDescent="0.25">
      <c r="A11" s="19">
        <v>9.6</v>
      </c>
      <c r="B11" s="126" t="s">
        <v>42</v>
      </c>
      <c r="C11" s="127"/>
      <c r="D11" s="20">
        <v>60</v>
      </c>
      <c r="E11" s="116" t="str">
        <f>IF(E9&gt;=$D$11,"V","X")</f>
        <v>X</v>
      </c>
      <c r="F11" s="117"/>
      <c r="G11" s="118"/>
      <c r="H11" s="116" t="str">
        <f>IF(H9&gt;=$D$11,"V","X")</f>
        <v>X</v>
      </c>
      <c r="I11" s="117"/>
      <c r="J11" s="118"/>
      <c r="K11" s="116" t="str">
        <f>IF(K9&gt;=$D$11,"V","X")</f>
        <v>X</v>
      </c>
      <c r="L11" s="117"/>
      <c r="M11" s="118"/>
    </row>
  </sheetData>
  <mergeCells count="25">
    <mergeCell ref="E1:G1"/>
    <mergeCell ref="E2:G2"/>
    <mergeCell ref="B4:C4"/>
    <mergeCell ref="B7:C7"/>
    <mergeCell ref="E11:G11"/>
    <mergeCell ref="A9:C9"/>
    <mergeCell ref="E9:G9"/>
    <mergeCell ref="B10:C10"/>
    <mergeCell ref="E10:G10"/>
    <mergeCell ref="B11:C11"/>
    <mergeCell ref="A1:A3"/>
    <mergeCell ref="B6:C6"/>
    <mergeCell ref="B1:C3"/>
    <mergeCell ref="B5:C5"/>
    <mergeCell ref="B8:C8"/>
    <mergeCell ref="H1:J1"/>
    <mergeCell ref="H2:J2"/>
    <mergeCell ref="H9:J9"/>
    <mergeCell ref="H10:J10"/>
    <mergeCell ref="H11:J11"/>
    <mergeCell ref="K1:M1"/>
    <mergeCell ref="K2:M2"/>
    <mergeCell ref="K9:M9"/>
    <mergeCell ref="K10:M10"/>
    <mergeCell ref="K11:M11"/>
  </mergeCells>
  <conditionalFormatting sqref="E10:G10">
    <cfRule type="containsText" dxfId="11" priority="23" operator="containsText" text="X">
      <formula>NOT(ISERROR(SEARCH("X",E10)))</formula>
    </cfRule>
    <cfRule type="containsText" dxfId="10" priority="24" operator="containsText" text="V">
      <formula>NOT(ISERROR(SEARCH("V",E10)))</formula>
    </cfRule>
  </conditionalFormatting>
  <conditionalFormatting sqref="E11:G11">
    <cfRule type="containsText" dxfId="9" priority="21" operator="containsText" text="X">
      <formula>NOT(ISERROR(SEARCH("X",E11)))</formula>
    </cfRule>
    <cfRule type="containsText" dxfId="8" priority="22" operator="containsText" text="V">
      <formula>NOT(ISERROR(SEARCH("V",E11)))</formula>
    </cfRule>
  </conditionalFormatting>
  <conditionalFormatting sqref="H10:J10">
    <cfRule type="containsText" dxfId="7" priority="7" operator="containsText" text="X">
      <formula>NOT(ISERROR(SEARCH("X",H10)))</formula>
    </cfRule>
    <cfRule type="containsText" dxfId="6" priority="8" operator="containsText" text="V">
      <formula>NOT(ISERROR(SEARCH("V",H10)))</formula>
    </cfRule>
  </conditionalFormatting>
  <conditionalFormatting sqref="H11:J11">
    <cfRule type="containsText" dxfId="5" priority="5" operator="containsText" text="X">
      <formula>NOT(ISERROR(SEARCH("X",H11)))</formula>
    </cfRule>
    <cfRule type="containsText" dxfId="4" priority="6" operator="containsText" text="V">
      <formula>NOT(ISERROR(SEARCH("V",H11)))</formula>
    </cfRule>
  </conditionalFormatting>
  <conditionalFormatting sqref="K10:M10">
    <cfRule type="containsText" dxfId="3" priority="3" operator="containsText" text="X">
      <formula>NOT(ISERROR(SEARCH("X",K10)))</formula>
    </cfRule>
    <cfRule type="containsText" dxfId="2" priority="4" operator="containsText" text="V">
      <formula>NOT(ISERROR(SEARCH("V",K10)))</formula>
    </cfRule>
  </conditionalFormatting>
  <conditionalFormatting sqref="K11:M11">
    <cfRule type="containsText" dxfId="1" priority="1" operator="containsText" text="X">
      <formula>NOT(ISERROR(SEARCH("X",K11)))</formula>
    </cfRule>
    <cfRule type="containsText" dxfId="0" priority="2" operator="containsText" text="V">
      <formula>NOT(ISERROR(SEARCH("V",K11)))</formula>
    </cfRule>
  </conditionalFormatting>
  <dataValidations count="2">
    <dataValidation type="whole" allowBlank="1" showInputMessage="1" showErrorMessage="1" sqref="E4 H4 K4" xr:uid="{00000000-0002-0000-0100-000000000000}">
      <formula1>0</formula1>
      <formula2>9</formula2>
    </dataValidation>
    <dataValidation type="list" allowBlank="1" showInputMessage="1" showErrorMessage="1" sqref="E6 H6 K6" xr:uid="{00000000-0002-0000-0100-000001000000}">
      <formula1>"כן,לא"</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1"/>
  <sheetViews>
    <sheetView rightToLeft="1" topLeftCell="B7" workbookViewId="0">
      <selection activeCell="C10" sqref="C10"/>
    </sheetView>
  </sheetViews>
  <sheetFormatPr defaultRowHeight="14.25" x14ac:dyDescent="0.2"/>
  <cols>
    <col min="2" max="2" width="49.5" customWidth="1"/>
    <col min="5" max="5" width="4.875" bestFit="1" customWidth="1"/>
    <col min="7" max="7" width="4.875" bestFit="1" customWidth="1"/>
    <col min="9" max="9" width="4.875" bestFit="1" customWidth="1"/>
  </cols>
  <sheetData>
    <row r="1" spans="1:9" ht="16.5" thickBot="1" x14ac:dyDescent="0.25">
      <c r="A1" s="145" t="s">
        <v>36</v>
      </c>
      <c r="B1" s="153"/>
      <c r="C1" s="146"/>
      <c r="D1" s="145"/>
      <c r="E1" s="146"/>
      <c r="F1" s="145"/>
      <c r="G1" s="146"/>
      <c r="H1" s="145"/>
      <c r="I1" s="146"/>
    </row>
    <row r="2" spans="1:9" ht="22.9" customHeight="1" thickBot="1" x14ac:dyDescent="0.25">
      <c r="A2" s="154" t="s">
        <v>80</v>
      </c>
      <c r="B2" s="155"/>
      <c r="C2" s="155"/>
      <c r="D2" s="147">
        <f>'תנאי סף'!C1</f>
        <v>1</v>
      </c>
      <c r="E2" s="148"/>
      <c r="F2" s="147">
        <f>'תנאי סף'!D1</f>
        <v>2</v>
      </c>
      <c r="G2" s="148"/>
      <c r="H2" s="147">
        <f>'תנאי סף'!E1</f>
        <v>3</v>
      </c>
      <c r="I2" s="148"/>
    </row>
    <row r="3" spans="1:9" ht="48.6" customHeight="1" thickBot="1" x14ac:dyDescent="0.25">
      <c r="A3" s="145" t="s">
        <v>31</v>
      </c>
      <c r="B3" s="153"/>
      <c r="C3" s="146"/>
      <c r="D3" s="149"/>
      <c r="E3" s="150"/>
      <c r="F3" s="149"/>
      <c r="G3" s="150"/>
      <c r="H3" s="149"/>
      <c r="I3" s="150"/>
    </row>
    <row r="4" spans="1:9" ht="52.15" customHeight="1" thickBot="1" x14ac:dyDescent="0.25">
      <c r="A4" s="145" t="s">
        <v>37</v>
      </c>
      <c r="B4" s="153"/>
      <c r="C4" s="146"/>
      <c r="D4" s="147"/>
      <c r="E4" s="148"/>
      <c r="F4" s="147"/>
      <c r="G4" s="148"/>
      <c r="H4" s="147"/>
      <c r="I4" s="148"/>
    </row>
    <row r="5" spans="1:9" ht="16.5" thickBot="1" x14ac:dyDescent="0.3">
      <c r="A5" s="26"/>
      <c r="B5" s="28"/>
      <c r="C5" s="27" t="s">
        <v>32</v>
      </c>
      <c r="D5" s="29" t="s">
        <v>33</v>
      </c>
      <c r="E5" s="30" t="s">
        <v>34</v>
      </c>
      <c r="F5" s="29" t="s">
        <v>33</v>
      </c>
      <c r="G5" s="30" t="s">
        <v>34</v>
      </c>
      <c r="H5" s="29" t="s">
        <v>33</v>
      </c>
      <c r="I5" s="30" t="s">
        <v>34</v>
      </c>
    </row>
    <row r="6" spans="1:9" ht="63" customHeight="1" x14ac:dyDescent="0.2">
      <c r="A6" s="156" t="s">
        <v>35</v>
      </c>
      <c r="B6" s="96" t="s">
        <v>76</v>
      </c>
      <c r="C6" s="31">
        <v>0.25</v>
      </c>
      <c r="D6" s="32"/>
      <c r="E6" s="33"/>
      <c r="F6" s="32"/>
      <c r="G6" s="33"/>
      <c r="H6" s="32"/>
      <c r="I6" s="33"/>
    </row>
    <row r="7" spans="1:9" ht="87.75" customHeight="1" x14ac:dyDescent="0.2">
      <c r="A7" s="156"/>
      <c r="B7" s="96" t="s">
        <v>77</v>
      </c>
      <c r="C7" s="31">
        <v>0.3</v>
      </c>
      <c r="D7" s="34"/>
      <c r="E7" s="35"/>
      <c r="F7" s="34"/>
      <c r="G7" s="35"/>
      <c r="H7" s="34"/>
      <c r="I7" s="35"/>
    </row>
    <row r="8" spans="1:9" ht="94.5" x14ac:dyDescent="0.2">
      <c r="A8" s="156"/>
      <c r="B8" s="96" t="s">
        <v>78</v>
      </c>
      <c r="C8" s="31">
        <v>0.25</v>
      </c>
      <c r="D8" s="34"/>
      <c r="E8" s="35"/>
      <c r="F8" s="34"/>
      <c r="G8" s="35"/>
      <c r="H8" s="34"/>
      <c r="I8" s="35"/>
    </row>
    <row r="9" spans="1:9" ht="36" customHeight="1" thickBot="1" x14ac:dyDescent="0.25">
      <c r="A9" s="157"/>
      <c r="B9" s="96" t="s">
        <v>79</v>
      </c>
      <c r="C9" s="36">
        <v>0.2</v>
      </c>
      <c r="D9" s="43"/>
      <c r="E9" s="44"/>
      <c r="F9" s="43"/>
      <c r="G9" s="44"/>
      <c r="H9" s="43"/>
      <c r="I9" s="44"/>
    </row>
    <row r="10" spans="1:9" ht="18.75" thickBot="1" x14ac:dyDescent="0.3">
      <c r="A10" s="39"/>
      <c r="B10" s="37" t="s">
        <v>38</v>
      </c>
      <c r="C10" s="38">
        <f>SUM(C6:C9)</f>
        <v>1</v>
      </c>
      <c r="D10" s="151">
        <f>(D6*C6+D7*C7+D8*C8+D9*C9)*10</f>
        <v>0</v>
      </c>
      <c r="E10" s="152"/>
      <c r="F10" s="151">
        <f>(F6*C6+F7*C7+F8*C8+F9*C9)*10</f>
        <v>0</v>
      </c>
      <c r="G10" s="152"/>
      <c r="H10" s="151">
        <f>(H6*C6+H7*C7+H8*C8+H9*C9)*10</f>
        <v>0</v>
      </c>
      <c r="I10" s="152"/>
    </row>
    <row r="11" spans="1:9" ht="18.75" thickBot="1" x14ac:dyDescent="0.3">
      <c r="A11" s="40"/>
      <c r="B11" s="41" t="s">
        <v>39</v>
      </c>
      <c r="C11" s="42">
        <v>0.3</v>
      </c>
      <c r="D11" s="143">
        <f>D10*$C$11</f>
        <v>0</v>
      </c>
      <c r="E11" s="144"/>
      <c r="F11" s="143">
        <f>F10*$C$11</f>
        <v>0</v>
      </c>
      <c r="G11" s="144"/>
      <c r="H11" s="143">
        <f>H10*$C$11</f>
        <v>0</v>
      </c>
      <c r="I11" s="144"/>
    </row>
  </sheetData>
  <mergeCells count="23">
    <mergeCell ref="D11:E11"/>
    <mergeCell ref="A2:C2"/>
    <mergeCell ref="D2:E2"/>
    <mergeCell ref="D4:E4"/>
    <mergeCell ref="A6:A9"/>
    <mergeCell ref="D10:E10"/>
    <mergeCell ref="A1:C1"/>
    <mergeCell ref="A4:C4"/>
    <mergeCell ref="D1:E1"/>
    <mergeCell ref="A3:C3"/>
    <mergeCell ref="D3:E3"/>
    <mergeCell ref="F11:G11"/>
    <mergeCell ref="H1:I1"/>
    <mergeCell ref="H2:I2"/>
    <mergeCell ref="H3:I3"/>
    <mergeCell ref="H4:I4"/>
    <mergeCell ref="H10:I10"/>
    <mergeCell ref="H11:I11"/>
    <mergeCell ref="F1:G1"/>
    <mergeCell ref="F2:G2"/>
    <mergeCell ref="F3:G3"/>
    <mergeCell ref="F4:G4"/>
    <mergeCell ref="F10:G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3"/>
  <sheetViews>
    <sheetView rightToLeft="1" tabSelected="1" workbookViewId="0">
      <selection activeCell="E6" sqref="E6"/>
    </sheetView>
  </sheetViews>
  <sheetFormatPr defaultRowHeight="14.25" x14ac:dyDescent="0.2"/>
  <cols>
    <col min="1" max="1" width="16.5" bestFit="1" customWidth="1"/>
    <col min="2" max="2" width="12.5" customWidth="1"/>
    <col min="3" max="3" width="10.125" bestFit="1" customWidth="1"/>
    <col min="4" max="4" width="10.625" bestFit="1" customWidth="1"/>
    <col min="5" max="5" width="10.125" bestFit="1" customWidth="1"/>
  </cols>
  <sheetData>
    <row r="1" spans="1:5" ht="24" thickBot="1" x14ac:dyDescent="0.4">
      <c r="B1" s="158" t="s">
        <v>51</v>
      </c>
      <c r="C1" s="158"/>
    </row>
    <row r="2" spans="1:5" ht="16.5" thickBot="1" x14ac:dyDescent="0.3">
      <c r="B2" s="61" t="s">
        <v>52</v>
      </c>
      <c r="C2" s="62">
        <v>1</v>
      </c>
    </row>
    <row r="3" spans="1:5" ht="15.75" x14ac:dyDescent="0.25">
      <c r="B3" s="65"/>
      <c r="C3" s="53" t="s">
        <v>57</v>
      </c>
      <c r="D3" s="53" t="s">
        <v>58</v>
      </c>
      <c r="E3" s="53" t="s">
        <v>59</v>
      </c>
    </row>
    <row r="4" spans="1:5" ht="16.5" thickBot="1" x14ac:dyDescent="0.3">
      <c r="B4" s="66" t="s">
        <v>1</v>
      </c>
      <c r="C4" s="63">
        <f>'תנאי סף'!C2</f>
        <v>0</v>
      </c>
      <c r="D4" s="63">
        <f>'תנאי סף'!D2</f>
        <v>0</v>
      </c>
      <c r="E4" s="63">
        <f>'תנאי סף'!E2</f>
        <v>0</v>
      </c>
    </row>
    <row r="5" spans="1:5" ht="31.5" x14ac:dyDescent="0.2">
      <c r="B5" s="67" t="s">
        <v>53</v>
      </c>
      <c r="C5" s="54"/>
      <c r="D5" s="54"/>
      <c r="E5" s="54"/>
    </row>
    <row r="6" spans="1:5" ht="16.5" thickBot="1" x14ac:dyDescent="0.3">
      <c r="A6" s="55" t="s">
        <v>32</v>
      </c>
      <c r="B6" s="67" t="s">
        <v>54</v>
      </c>
      <c r="C6" s="64">
        <f>((1-($A$13))/(1-(C5)))*100</f>
        <v>100</v>
      </c>
      <c r="D6" s="64">
        <f t="shared" ref="D6:E6" si="0">((1-($A$13))/(1-(D5)))*100</f>
        <v>100</v>
      </c>
      <c r="E6" s="64">
        <f t="shared" si="0"/>
        <v>100</v>
      </c>
    </row>
    <row r="7" spans="1:5" ht="16.5" thickBot="1" x14ac:dyDescent="0.3">
      <c r="A7" s="56">
        <v>0.7</v>
      </c>
      <c r="B7" s="68" t="s">
        <v>55</v>
      </c>
      <c r="C7" s="57">
        <f>איכות!E9</f>
        <v>0</v>
      </c>
      <c r="D7" s="57">
        <f>איכות!H9</f>
        <v>0</v>
      </c>
      <c r="E7" s="57">
        <f>איכות!K9</f>
        <v>0</v>
      </c>
    </row>
    <row r="8" spans="1:5" ht="15.75" x14ac:dyDescent="0.25">
      <c r="A8" s="56">
        <v>0.3</v>
      </c>
      <c r="B8" s="68" t="s">
        <v>54</v>
      </c>
      <c r="C8" s="58">
        <f>C6</f>
        <v>100</v>
      </c>
      <c r="D8" s="58">
        <f>D6</f>
        <v>100</v>
      </c>
      <c r="E8" s="58">
        <f>E6</f>
        <v>100</v>
      </c>
    </row>
    <row r="9" spans="1:5" ht="16.5" thickBot="1" x14ac:dyDescent="0.25">
      <c r="B9" s="69" t="s">
        <v>56</v>
      </c>
      <c r="C9" s="59">
        <f>C7*A7+C8*A8</f>
        <v>30</v>
      </c>
      <c r="D9" s="59">
        <f>D7*A7+D8*A8</f>
        <v>30</v>
      </c>
      <c r="E9" s="59">
        <f>E7*A7+E8*A8</f>
        <v>30</v>
      </c>
    </row>
    <row r="11" spans="1:5" ht="15" thickBot="1" x14ac:dyDescent="0.25"/>
    <row r="12" spans="1:5" ht="15" x14ac:dyDescent="0.25">
      <c r="A12" s="102" t="s">
        <v>82</v>
      </c>
    </row>
    <row r="13" spans="1:5" ht="15.75" thickBot="1" x14ac:dyDescent="0.3">
      <c r="A13" s="103">
        <f>MAX(C5:E5)</f>
        <v>0</v>
      </c>
    </row>
  </sheetData>
  <mergeCells count="1">
    <mergeCell ref="B1:C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5</vt:i4>
      </vt:variant>
    </vt:vector>
  </HeadingPairs>
  <TitlesOfParts>
    <vt:vector size="9" baseType="lpstr">
      <vt:lpstr>תנאי סף</vt:lpstr>
      <vt:lpstr>איכות</vt:lpstr>
      <vt:lpstr>ראיון למציע</vt:lpstr>
      <vt:lpstr>מחיר </vt:lpstr>
      <vt:lpstr>'תנאי סף'!_Ref260411</vt:lpstr>
      <vt:lpstr>'תנאי סף'!_Ref279400663</vt:lpstr>
      <vt:lpstr>'תנאי סף'!_Ref397199965</vt:lpstr>
      <vt:lpstr>'תנאי סף'!_Ref501378765</vt:lpstr>
      <vt:lpstr>'תנאי סף'!תנאי_סף_אישור_4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dcterms:created xsi:type="dcterms:W3CDTF">2018-07-31T14:12:37Z</dcterms:created>
  <dcterms:modified xsi:type="dcterms:W3CDTF">2021-04-28T04:12:22Z</dcterms:modified>
</cp:coreProperties>
</file>